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6360" activeTab="1"/>
  </bookViews>
  <sheets>
    <sheet name="liste" sheetId="1" r:id="rId1"/>
    <sheet name="JUSTICE" sheetId="2" r:id="rId2"/>
    <sheet name="graphe" sheetId="3" r:id="rId3"/>
  </sheets>
  <definedNames>
    <definedName name="_Regression_Int" localSheetId="1" hidden="1">1</definedName>
    <definedName name="_xlnm.Print_Area" localSheetId="2">'graphe'!$A$1:$G$15</definedName>
    <definedName name="_xlnm.Print_Area" localSheetId="1">'JUSTICE'!$A$1:$I$190</definedName>
    <definedName name="_xlnm.Print_Area" localSheetId="0">'liste'!$A$1:$I$43</definedName>
  </definedNames>
  <calcPr fullCalcOnLoad="1"/>
</workbook>
</file>

<file path=xl/sharedStrings.xml><?xml version="1.0" encoding="utf-8"?>
<sst xmlns="http://schemas.openxmlformats.org/spreadsheetml/2006/main" count="652" uniqueCount="211">
  <si>
    <t>LISTE DES TABLEAUX :</t>
  </si>
  <si>
    <t>Tableau 1 :</t>
  </si>
  <si>
    <t>Tableau 2 :</t>
  </si>
  <si>
    <t>Tableau 3 :</t>
  </si>
  <si>
    <t>Tableau 4 :</t>
  </si>
  <si>
    <t>Tableau 5 :</t>
  </si>
  <si>
    <t>Total</t>
  </si>
  <si>
    <t>Activité</t>
  </si>
  <si>
    <t>Délits</t>
  </si>
  <si>
    <t>Tribunal</t>
  </si>
  <si>
    <t>Tableau 6 :</t>
  </si>
  <si>
    <t>جدول 1:</t>
  </si>
  <si>
    <t>المجموع</t>
  </si>
  <si>
    <t>جدول 3:</t>
  </si>
  <si>
    <t>الجنح</t>
  </si>
  <si>
    <t>حوادث السير</t>
  </si>
  <si>
    <t>المخالفات</t>
  </si>
  <si>
    <t>قضايا الأحداث</t>
  </si>
  <si>
    <t>جدول 4:</t>
  </si>
  <si>
    <t>النشاط</t>
  </si>
  <si>
    <t>جدول 6:</t>
  </si>
  <si>
    <t>لائحة الجداول</t>
  </si>
  <si>
    <t>Contraventions</t>
  </si>
  <si>
    <t xml:space="preserve">جدول 2: </t>
  </si>
  <si>
    <t>Tableau 7 :</t>
  </si>
  <si>
    <t>Cours d'Appel</t>
  </si>
  <si>
    <t>الخبراء القضائيين</t>
  </si>
  <si>
    <t>التراجمة</t>
  </si>
  <si>
    <t>الموثقون</t>
  </si>
  <si>
    <t>العدول</t>
  </si>
  <si>
    <t>Experts</t>
  </si>
  <si>
    <t>Interpretes</t>
  </si>
  <si>
    <t>Notaires</t>
  </si>
  <si>
    <t>Adouls</t>
  </si>
  <si>
    <t>جدول 2:</t>
  </si>
  <si>
    <t xml:space="preserve">جدول 3: </t>
  </si>
  <si>
    <t>جدول 5:</t>
  </si>
  <si>
    <t>Rabat</t>
  </si>
  <si>
    <t>الرباط</t>
  </si>
  <si>
    <t>Khémisset</t>
  </si>
  <si>
    <t>Rommani</t>
  </si>
  <si>
    <t>Salé</t>
  </si>
  <si>
    <t xml:space="preserve">حوادث </t>
  </si>
  <si>
    <t>قضايا</t>
  </si>
  <si>
    <t xml:space="preserve">الأحوال </t>
  </si>
  <si>
    <t xml:space="preserve">الحالة </t>
  </si>
  <si>
    <t>العــقـار</t>
  </si>
  <si>
    <t xml:space="preserve">نزاعات الشغل </t>
  </si>
  <si>
    <t>الشغل</t>
  </si>
  <si>
    <t>إستعجالية</t>
  </si>
  <si>
    <t>الشخصية</t>
  </si>
  <si>
    <t>المدنية</t>
  </si>
  <si>
    <t>Accidents</t>
  </si>
  <si>
    <t>Affaires</t>
  </si>
  <si>
    <t xml:space="preserve">Statut </t>
  </si>
  <si>
    <t>Etat</t>
  </si>
  <si>
    <t>Contentieux</t>
  </si>
  <si>
    <t>de travail</t>
  </si>
  <si>
    <t xml:space="preserve"> référées</t>
  </si>
  <si>
    <t>personnel</t>
  </si>
  <si>
    <t>civil</t>
  </si>
  <si>
    <t>immob.</t>
  </si>
  <si>
    <t>du travail</t>
  </si>
  <si>
    <t xml:space="preserve">Rabat </t>
  </si>
  <si>
    <t>سلا</t>
  </si>
  <si>
    <t>الخميسات</t>
  </si>
  <si>
    <t>ACTIVITES DES TRIBUNAUX DE PREMIERE INSTANCE SELON</t>
  </si>
  <si>
    <t xml:space="preserve"> نشاط المحاكم الإبتدائية حسب نوع القضايا المدنية المسجلة  , 2004</t>
  </si>
  <si>
    <t xml:space="preserve"> LE TYPE  D'AFFAIRES CIVILES  ENREGISTREES, 2004</t>
  </si>
  <si>
    <t>المحكمة</t>
  </si>
  <si>
    <t>الرماني</t>
  </si>
  <si>
    <t xml:space="preserve"> المجموع منه :</t>
  </si>
  <si>
    <t>Total dont :</t>
  </si>
  <si>
    <t xml:space="preserve"> LE TYPE  D'AFFAIRES CIVILES JUGEES, 2004</t>
  </si>
  <si>
    <t xml:space="preserve"> LE TYPE  D'AFFAIRES CIVILES EN INSTANCE, 2004</t>
  </si>
  <si>
    <t xml:space="preserve"> نشاط المحاكم الإبتدائية حسب نوع القضايا المدنية المخلفة  , 2004</t>
  </si>
  <si>
    <t>المصدر: النشرة الإحصائية السنوية الوطنية</t>
  </si>
  <si>
    <t xml:space="preserve"> Accidents  de circulation</t>
  </si>
  <si>
    <t>Affaires des mineurs</t>
  </si>
  <si>
    <t>الضرائب</t>
  </si>
  <si>
    <t>الإنتخابات</t>
  </si>
  <si>
    <t>نزع الملكية</t>
  </si>
  <si>
    <t>Impôts</t>
  </si>
  <si>
    <t>Elections</t>
  </si>
  <si>
    <t>Expropriation</t>
  </si>
  <si>
    <t>Affaires enregistrées</t>
  </si>
  <si>
    <t>Affaires jugées</t>
  </si>
  <si>
    <t>Affaires en instance</t>
  </si>
  <si>
    <t>القضايا المسجلة</t>
  </si>
  <si>
    <t>القضايا المحكومة</t>
  </si>
  <si>
    <t>القضايا المخلفة</t>
  </si>
  <si>
    <t>قضايا استعجالية</t>
  </si>
  <si>
    <t>الشطط في استعمال السلطة</t>
  </si>
  <si>
    <t>Affaires référées</t>
  </si>
  <si>
    <t xml:space="preserve">Abus de pouvoir </t>
  </si>
  <si>
    <t>Total dont:</t>
  </si>
  <si>
    <t>جدول 7:</t>
  </si>
  <si>
    <t xml:space="preserve">جدول 8: </t>
  </si>
  <si>
    <t>Tableau 8 :</t>
  </si>
  <si>
    <t xml:space="preserve">جدول 6: </t>
  </si>
  <si>
    <t>المجموع منه</t>
  </si>
  <si>
    <t>تمارة</t>
  </si>
  <si>
    <t>Témara</t>
  </si>
  <si>
    <t>النساخ</t>
  </si>
  <si>
    <t>copistes</t>
  </si>
  <si>
    <t xml:space="preserve">جدول 5: </t>
  </si>
  <si>
    <t>جدول 8:</t>
  </si>
  <si>
    <t xml:space="preserve">جدول 9: </t>
  </si>
  <si>
    <t>Tableau 9 :</t>
  </si>
  <si>
    <t>Tableau 9:</t>
  </si>
  <si>
    <t>Kénitra</t>
  </si>
  <si>
    <t>القنيطرة</t>
  </si>
  <si>
    <t>المحامون</t>
  </si>
  <si>
    <t>Huissiers de justice</t>
  </si>
  <si>
    <t>Avocats</t>
  </si>
  <si>
    <t>Souk Arbâa El Gharb</t>
  </si>
  <si>
    <t>سوق الأربعاء الغرب</t>
  </si>
  <si>
    <t>Sidi Slimane</t>
  </si>
  <si>
    <t>سيدي سليمان</t>
  </si>
  <si>
    <t>Sidi Kacem</t>
  </si>
  <si>
    <t>سيدي قاسم</t>
  </si>
  <si>
    <t>-</t>
  </si>
  <si>
    <t xml:space="preserve">الاستعجالي </t>
  </si>
  <si>
    <t>الأوامر بالأداء</t>
  </si>
  <si>
    <t>Référées</t>
  </si>
  <si>
    <t>قصايا الموصوع</t>
  </si>
  <si>
    <t>Affaires d'objet</t>
  </si>
  <si>
    <t>Ordres de paiement</t>
  </si>
  <si>
    <t xml:space="preserve"> الجنحي</t>
  </si>
  <si>
    <t xml:space="preserve">  المدني  </t>
  </si>
  <si>
    <t xml:space="preserve">           Pénal        </t>
  </si>
  <si>
    <t xml:space="preserve">     Civil  </t>
  </si>
  <si>
    <t>المخلف</t>
  </si>
  <si>
    <t>المحكوم</t>
  </si>
  <si>
    <t>المسجل</t>
  </si>
  <si>
    <t>Enregistré</t>
  </si>
  <si>
    <t>Jugée</t>
  </si>
  <si>
    <t>En instance</t>
  </si>
  <si>
    <t xml:space="preserve">جدول 10: </t>
  </si>
  <si>
    <t>Tableau 10 :</t>
  </si>
  <si>
    <t xml:space="preserve">جدول 11: </t>
  </si>
  <si>
    <t>Tableau 11 :</t>
  </si>
  <si>
    <t xml:space="preserve">جدول 12: </t>
  </si>
  <si>
    <t>Tableau 12 :</t>
  </si>
  <si>
    <t>جدول 13:</t>
  </si>
  <si>
    <t>Tableau 13 :</t>
  </si>
  <si>
    <t xml:space="preserve">جدول 13: </t>
  </si>
  <si>
    <t>Tableau 10:</t>
  </si>
  <si>
    <t>Tableau 11:</t>
  </si>
  <si>
    <t>Tableau 12:</t>
  </si>
  <si>
    <t>Tableau 13:</t>
  </si>
  <si>
    <t>حوادث  الشغل</t>
  </si>
  <si>
    <t>قضايا 'إستعجالية</t>
  </si>
  <si>
    <t>قضاء الأسرة</t>
  </si>
  <si>
    <t>Accidents de travail</t>
  </si>
  <si>
    <t>Affaires  référées</t>
  </si>
  <si>
    <t>Justice famille</t>
  </si>
  <si>
    <t>Contentieux du travail</t>
  </si>
  <si>
    <t>Affaires immobilières</t>
  </si>
  <si>
    <t xml:space="preserve"> نشاط المحكمة التجارية بالرباط، 2019</t>
  </si>
  <si>
    <t>ACTIVITE DU TRIBUNAL COMMERCIAL DE RABAT,2019</t>
  </si>
  <si>
    <t xml:space="preserve"> </t>
  </si>
  <si>
    <t>صعوبات المقاولة</t>
  </si>
  <si>
    <t>Source :Annuaire Statistique du Maroc 2020</t>
  </si>
  <si>
    <t>المصدر : النشرة الإحصائية السنوية للمغرب 2020</t>
  </si>
  <si>
    <t xml:space="preserve"> أنشطة أقسام قضاء القرب بالمراكز القضائية حسب الدوائر الاستئنافية ، 2019</t>
  </si>
  <si>
    <t>ACTIVITES DES SECTIONS DES JURIDICTIONS DE PROXIMITE AU SEIN DES CENTRES JUDICIAIRES SELON LE RESSORT DES COURS D'APPEL ,2019</t>
  </si>
  <si>
    <t>LES EXPERTS, COPISTES, INTERPRETES, NOTAIRES, ADOULS, HUISSIERS DE JUSTICE ET AVOCATS DANS LES COURS D'APPELS DE RABAT ET KENITRA, 2019</t>
  </si>
  <si>
    <t xml:space="preserve"> نشاط المحكمة الإدارية بالرباط، 2019</t>
  </si>
  <si>
    <t>ACTIVITE DU TRIBUNAL ADMINISTRATIF DE RABAT, 2019</t>
  </si>
  <si>
    <t xml:space="preserve"> نشاط محكمة الإستئناف الإدارية بالرباط، 2019</t>
  </si>
  <si>
    <t>ACTIVITE DE LA COURS D'APPELS  ADMINISTRATIVES DE RABAT, 2019</t>
  </si>
  <si>
    <t xml:space="preserve"> نشاط المحاكم الإبتدائية حسب نوع القضايا المدنية المسجلة، 2019</t>
  </si>
  <si>
    <t>ACTIVITES DES TRIBUNAUX DE PREMIERE INSTANCE SELON LE TYPE  D'AFFAIRES CIVILES  ENREGISTREES, 2019</t>
  </si>
  <si>
    <t>Tifelt</t>
  </si>
  <si>
    <t>Machraa Belksiri</t>
  </si>
  <si>
    <t>مشرع بلقصيري</t>
  </si>
  <si>
    <t>تفلت</t>
  </si>
  <si>
    <t xml:space="preserve"> نشاط المحاكم الإبتدائية حسب نوع القضايا المدنية المحكومة، 2019</t>
  </si>
  <si>
    <t>ACTIVITES DES TRIBUNAUX DE PREMIERE INSTANCE SELON  LE TYPE  D'AFFAIRES CIVILES JUGEES, 2019</t>
  </si>
  <si>
    <t xml:space="preserve"> نشاط المحاكم الإبتدائية حسب نوع القضايا المدنية المخلفة، 2019</t>
  </si>
  <si>
    <t>ACTIVITES DES TRIBUNAUX DE PREMIERE INSTANCE SELON LE TYPE  D'AFFAIRES CIVILES EN INSTANCE, 2019</t>
  </si>
  <si>
    <t xml:space="preserve"> نشاط المحاكم الإبتدائية حسب نوع القضايا الجنحية المسجلة، 2019</t>
  </si>
  <si>
    <t>ACTIVITES DES TRIBUNAUX DE PREMIERE INSTANCE SELON LE TYPE  D'AFFAIRES PENALES ENREGISTREES, 2019</t>
  </si>
  <si>
    <t xml:space="preserve"> نشاط المحاكم الإبتدائية حسب نوع القضايا الجنحية المحكومة، 2019</t>
  </si>
  <si>
    <t>ACTIVITES DES TRIBUNAUX DE PREMIERE INSTANCE SELON  LE TYPE  D'AFFAIRES PENALES JUGEES, 2019</t>
  </si>
  <si>
    <t xml:space="preserve"> نشاط المحاكم الإبتدائية حسب نوع القضايا الجنحية المخلفة، 2019</t>
  </si>
  <si>
    <t>ACTIVITES DES TRIBUNAUX DE PREMIERE INSTANCE SELON  LE TYPE  D'AFFAIRES PENALES EN INSTANCE, 2019</t>
  </si>
  <si>
    <t>Tiffelt</t>
  </si>
  <si>
    <t>أنشطة أقسام قضاء القرب  بالمحاكم الابتدائية ، 2019</t>
  </si>
  <si>
    <t>ACTIVITES SECTIONS DES JURIDICTIONS DE PROXIMITE AU SEIN DES TRIBUNAUX DE PREMIERE INSTANCE , 2019</t>
  </si>
  <si>
    <t>أنشطة  المراكز القضائية حسب الدوائر الاستئنافية ، 2019</t>
  </si>
  <si>
    <t>ACTIVITES DES CENTRES JUDICIAIRES SELON LE RESSORT DES COURS D'APPEL , 2019</t>
  </si>
  <si>
    <t xml:space="preserve"> الخبراء، النساخ ،التراجمة، الموثقون و العدول و المفوضون القضائيون و المحامون بمحكمتي الإستئناف بالرباط و القنيطرة، 2019</t>
  </si>
  <si>
    <t>LES EXPERTS, COPISTES, INTERPRETES, NOTAIRES, ADOULS, HUISSIERS DE JUSTICE ET AVOCATSDANS LES COURS D'APPELS DE RABAT ET KENITRA, 2019</t>
  </si>
  <si>
    <t>ACTIVITE DE LA COUR D'APPEL  ADMINISTRATIVE DE RABAT, 2019</t>
  </si>
  <si>
    <t xml:space="preserve"> نشاط المحاكم الإبتدائية حسب نوع القضايا المدنية المسجلة، 2019  </t>
  </si>
  <si>
    <t xml:space="preserve"> نشاط المحاكم الإبتدائية حسب نوع القضايا المدنية المحكومة، 2019  </t>
  </si>
  <si>
    <t xml:space="preserve"> نشاط المحاكم الإبتدائية حسب نوع القضايا المدنية المخلفة، 2019  </t>
  </si>
  <si>
    <t xml:space="preserve"> نشاط المحاكم الإبتدائية حسب نوع القضايا الجنحية المسجلة، 2019    </t>
  </si>
  <si>
    <t xml:space="preserve"> نشاط المحاكم الإبتدائية حسب نوع القضايا الجنحية المحكومة، 2019  </t>
  </si>
  <si>
    <t xml:space="preserve"> نشاط المحاكم الإبتدائية حسب نوع القضايا الجنحية المخلفة، 2019    </t>
  </si>
  <si>
    <t>ACTIVITE DU TRIBUNAL COMMERCIAL DE RABAT, 2019</t>
  </si>
  <si>
    <t>ACTIVITES DES SECTIONS DES JURIDICTIONS DE PROXIMITE AU SEIN DES CENTRES JUDICIAIRES SELON LE RESSORT DES COURS D'APPEL , 2019</t>
  </si>
  <si>
    <t xml:space="preserve"> الخبراء، النساخ ،التراجمة، الموثقون و العدول و المفوظون القضائيون حسب محكمتي الإستئناف بالرباط و القنيطرة 2019</t>
  </si>
  <si>
    <t>LES EXPERTS, COPISTES, INTERPRETES, NOTAIRES, ADOULS, HUISSIERS DE JUSTICE DANS LES COURS D'APPELS DE RABAT ET KENITRA 2019</t>
  </si>
  <si>
    <t>العـدل</t>
  </si>
  <si>
    <t xml:space="preserve">JUSTICE   </t>
  </si>
  <si>
    <t>المفوضين القضائيين</t>
  </si>
  <si>
    <t>المفوضون القضائيون</t>
  </si>
  <si>
    <t>محكمة الإستئناف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</si>
</sst>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\ &quot;Dhs&quot;;\-#,##0\ &quot;Dhs&quot;"/>
    <numFmt numFmtId="187" formatCode="#,##0\ &quot;Dhs&quot;;[Red]\-#,##0\ &quot;Dhs&quot;"/>
    <numFmt numFmtId="188" formatCode="#,##0.00\ &quot;Dhs&quot;;\-#,##0.00\ &quot;Dhs&quot;"/>
    <numFmt numFmtId="189" formatCode="#,##0.00\ &quot;Dhs&quot;;[Red]\-#,##0.00\ &quot;Dhs&quot;"/>
    <numFmt numFmtId="190" formatCode="_-* #,##0\ &quot;Dhs&quot;_-;\-* #,##0\ &quot;Dhs&quot;_-;_-* &quot;-&quot;\ &quot;Dhs&quot;_-;_-@_-"/>
    <numFmt numFmtId="191" formatCode="_-* #,##0\ _D_h_s_-;\-* #,##0\ _D_h_s_-;_-* &quot;-&quot;\ _D_h_s_-;_-@_-"/>
    <numFmt numFmtId="192" formatCode="_-* #,##0.00\ &quot;Dhs&quot;_-;\-* #,##0.00\ &quot;Dhs&quot;_-;_-* &quot;-&quot;??\ &quot;Dhs&quot;_-;_-@_-"/>
    <numFmt numFmtId="193" formatCode="_-* #,##0.00\ _D_h_s_-;\-* #,##0.00\ _D_h_s_-;_-* &quot;-&quot;??\ _D_h_s_-;_-@_-"/>
    <numFmt numFmtId="194" formatCode="&quot;Dh&quot;\ #,##0_-;&quot;Dh&quot;\ #,##0\-"/>
    <numFmt numFmtId="195" formatCode="&quot;Dh&quot;\ #,##0_-;[Red]&quot;Dh&quot;\ #,##0\-"/>
    <numFmt numFmtId="196" formatCode="&quot;Dh&quot;\ #,##0.00_-;&quot;Dh&quot;\ #,##0.00\-"/>
    <numFmt numFmtId="197" formatCode="&quot;Dh&quot;\ #,##0.00_-;[Red]&quot;Dh&quot;\ #,##0.00\-"/>
    <numFmt numFmtId="198" formatCode="_-&quot;Dh&quot;\ * #,##0_-;_-&quot;Dh&quot;\ * #,##0\-;_-&quot;Dh&quot;\ * &quot;-&quot;_-;_-@_-"/>
    <numFmt numFmtId="199" formatCode="_-&quot;Dh&quot;\ * #,##0.00_-;_-&quot;Dh&quot;\ * #,##0.00\-;_-&quot;Dh&quot;\ * &quot;-&quot;??_-;_-@_-"/>
    <numFmt numFmtId="200" formatCode="&quot;Ñ.Ó.&quot;#,##0;&quot;Ñ.Ó.&quot;\-#,##0"/>
    <numFmt numFmtId="201" formatCode="&quot;Ñ.Ó.&quot;#,##0;[Red]&quot;Ñ.Ó.&quot;\-#,##0"/>
    <numFmt numFmtId="202" formatCode="&quot;Ñ.Ó.&quot;#,##0.00;&quot;Ñ.Ó.&quot;\-#,##0.00"/>
    <numFmt numFmtId="203" formatCode="&quot;Ñ.Ó.&quot;#,##0.00;[Red]&quot;Ñ.Ó.&quot;\-#,##0.00"/>
    <numFmt numFmtId="204" formatCode="_ &quot;Ñ.Ó.&quot;* #,##0_ ;_ &quot;Ñ.Ó.&quot;* \-#,##0_ ;_ &quot;Ñ.Ó.&quot;* &quot;-&quot;_ ;_ @_ "/>
    <numFmt numFmtId="205" formatCode="_ * #,##0_ ;_ * \-#,##0_ ;_ * &quot;-&quot;_ ;_ @_ "/>
    <numFmt numFmtId="206" formatCode="_ &quot;Ñ.Ó.&quot;* #,##0.00_ ;_ &quot;Ñ.Ó.&quot;* \-#,##0.00_ ;_ &quot;Ñ.Ó.&quot;* &quot;-&quot;??_ ;_ @_ "/>
    <numFmt numFmtId="207" formatCode="_ * #,##0.00_ ;_ * \-#,##0.00_ ;_ * &quot;-&quot;??_ ;_ @_ "/>
    <numFmt numFmtId="208" formatCode="#,##0&quot; F&quot;;\-#,##0&quot; F&quot;"/>
    <numFmt numFmtId="209" formatCode="#,##0&quot; F&quot;;[Red]\-#,##0&quot; F&quot;"/>
    <numFmt numFmtId="210" formatCode="#,##0.00&quot; F&quot;;\-#,##0.00&quot; F&quot;"/>
    <numFmt numFmtId="211" formatCode="#,##0.00&quot; F&quot;;[Red]\-#,##0.00&quot; F&quot;"/>
    <numFmt numFmtId="212" formatCode="General_)"/>
    <numFmt numFmtId="213" formatCode="#\ ###\ ###"/>
    <numFmt numFmtId="214" formatCode="\-"/>
    <numFmt numFmtId="215" formatCode="0.0%"/>
    <numFmt numFmtId="216" formatCode="\ ###,###,###"/>
    <numFmt numFmtId="217" formatCode="###\ ###\ ###"/>
    <numFmt numFmtId="218" formatCode="###,###,###"/>
    <numFmt numFmtId="219" formatCode="0_)"/>
    <numFmt numFmtId="220" formatCode="0.0"/>
    <numFmt numFmtId="221" formatCode="#,##0.0"/>
  </numFmts>
  <fonts count="71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i/>
      <sz val="20"/>
      <color indexed="16"/>
      <name val="Courier"/>
      <family val="3"/>
    </font>
    <font>
      <b/>
      <sz val="12"/>
      <name val="Courier"/>
      <family val="3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6"/>
      <color indexed="63"/>
      <name val="Times New Roman"/>
      <family val="1"/>
    </font>
    <font>
      <b/>
      <sz val="16"/>
      <color indexed="63"/>
      <name val="Times New Roman"/>
      <family val="1"/>
    </font>
    <font>
      <sz val="16"/>
      <color indexed="63"/>
      <name val="Times New Roman"/>
      <family val="1"/>
    </font>
    <font>
      <b/>
      <sz val="12"/>
      <color indexed="8"/>
      <name val="Times New Roman"/>
      <family val="1"/>
    </font>
    <font>
      <b/>
      <i/>
      <sz val="20"/>
      <color indexed="63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8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6"/>
      <color theme="9" tint="-0.24997000396251678"/>
      <name val="Times New Roman"/>
      <family val="1"/>
    </font>
    <font>
      <b/>
      <sz val="16"/>
      <color theme="9" tint="-0.24997000396251678"/>
      <name val="Times New Roman"/>
      <family val="1"/>
    </font>
    <font>
      <sz val="16"/>
      <color theme="9" tint="-0.24997000396251678"/>
      <name val="Times New Roman"/>
      <family val="1"/>
    </font>
    <font>
      <b/>
      <sz val="12"/>
      <color theme="1"/>
      <name val="Times New Roman"/>
      <family val="1"/>
    </font>
    <font>
      <b/>
      <i/>
      <sz val="20"/>
      <color theme="9" tint="-0.2499700039625167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26" borderId="1" applyNumberFormat="0" applyAlignment="0" applyProtection="0"/>
    <xf numFmtId="0" fontId="16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54" fillId="30" borderId="0" applyNumberFormat="0" applyBorder="0" applyAlignment="0" applyProtection="0"/>
    <xf numFmtId="0" fontId="5" fillId="0" borderId="0">
      <alignment/>
      <protection/>
    </xf>
    <xf numFmtId="212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  <xf numFmtId="0" fontId="55" fillId="31" borderId="0" applyNumberFormat="0" applyBorder="0" applyAlignment="0" applyProtection="0"/>
    <xf numFmtId="0" fontId="18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95">
    <xf numFmtId="212" fontId="0" fillId="0" borderId="0" xfId="0" applyNumberFormat="1" applyAlignment="1">
      <alignment/>
    </xf>
    <xf numFmtId="212" fontId="9" fillId="33" borderId="0" xfId="0" applyNumberFormat="1" applyFont="1" applyFill="1" applyAlignment="1">
      <alignment/>
    </xf>
    <xf numFmtId="212" fontId="9" fillId="34" borderId="0" xfId="0" applyNumberFormat="1" applyFont="1" applyFill="1" applyAlignment="1">
      <alignment/>
    </xf>
    <xf numFmtId="212" fontId="9" fillId="34" borderId="10" xfId="0" applyNumberFormat="1" applyFont="1" applyFill="1" applyBorder="1" applyAlignment="1">
      <alignment/>
    </xf>
    <xf numFmtId="212" fontId="10" fillId="34" borderId="0" xfId="0" applyNumberFormat="1" applyFont="1" applyFill="1" applyAlignment="1">
      <alignment/>
    </xf>
    <xf numFmtId="212" fontId="9" fillId="34" borderId="0" xfId="0" applyNumberFormat="1" applyFont="1" applyFill="1" applyAlignment="1">
      <alignment horizontal="right"/>
    </xf>
    <xf numFmtId="212" fontId="10" fillId="34" borderId="11" xfId="0" applyNumberFormat="1" applyFont="1" applyFill="1" applyBorder="1" applyAlignment="1">
      <alignment/>
    </xf>
    <xf numFmtId="212" fontId="10" fillId="34" borderId="11" xfId="0" applyNumberFormat="1" applyFont="1" applyFill="1" applyBorder="1" applyAlignment="1">
      <alignment horizontal="right"/>
    </xf>
    <xf numFmtId="212" fontId="9" fillId="34" borderId="0" xfId="0" applyNumberFormat="1" applyFont="1" applyFill="1" applyAlignment="1" quotePrefix="1">
      <alignment horizontal="left"/>
    </xf>
    <xf numFmtId="212" fontId="9" fillId="34" borderId="0" xfId="0" applyNumberFormat="1" applyFont="1" applyFill="1" applyBorder="1" applyAlignment="1">
      <alignment/>
    </xf>
    <xf numFmtId="213" fontId="9" fillId="34" borderId="0" xfId="0" applyNumberFormat="1" applyFont="1" applyFill="1" applyBorder="1" applyAlignment="1">
      <alignment/>
    </xf>
    <xf numFmtId="213" fontId="9" fillId="34" borderId="0" xfId="0" applyNumberFormat="1" applyFont="1" applyFill="1" applyAlignment="1" applyProtection="1">
      <alignment/>
      <protection/>
    </xf>
    <xf numFmtId="212" fontId="10" fillId="34" borderId="10" xfId="0" applyNumberFormat="1" applyFont="1" applyFill="1" applyBorder="1" applyAlignment="1" quotePrefix="1">
      <alignment horizontal="left"/>
    </xf>
    <xf numFmtId="213" fontId="10" fillId="34" borderId="10" xfId="55" applyNumberFormat="1" applyFont="1" applyFill="1" applyBorder="1" applyAlignment="1">
      <alignment horizontal="right"/>
      <protection/>
    </xf>
    <xf numFmtId="212" fontId="10" fillId="34" borderId="10" xfId="0" applyNumberFormat="1" applyFont="1" applyFill="1" applyBorder="1" applyAlignment="1">
      <alignment/>
    </xf>
    <xf numFmtId="213" fontId="9" fillId="34" borderId="12" xfId="0" applyNumberFormat="1" applyFont="1" applyFill="1" applyBorder="1" applyAlignment="1" applyProtection="1" quotePrefix="1">
      <alignment horizontal="left"/>
      <protection/>
    </xf>
    <xf numFmtId="213" fontId="9" fillId="34" borderId="12" xfId="0" applyNumberFormat="1" applyFont="1" applyFill="1" applyBorder="1" applyAlignment="1" applyProtection="1">
      <alignment/>
      <protection/>
    </xf>
    <xf numFmtId="212" fontId="9" fillId="35" borderId="0" xfId="0" applyNumberFormat="1" applyFont="1" applyFill="1" applyAlignment="1">
      <alignment/>
    </xf>
    <xf numFmtId="212" fontId="9" fillId="35" borderId="0" xfId="0" applyNumberFormat="1" applyFont="1" applyFill="1" applyBorder="1" applyAlignment="1">
      <alignment/>
    </xf>
    <xf numFmtId="212" fontId="10" fillId="35" borderId="12" xfId="0" applyNumberFormat="1" applyFont="1" applyFill="1" applyBorder="1" applyAlignment="1">
      <alignment/>
    </xf>
    <xf numFmtId="212" fontId="9" fillId="25" borderId="0" xfId="0" applyNumberFormat="1" applyFont="1" applyFill="1" applyAlignment="1">
      <alignment/>
    </xf>
    <xf numFmtId="0" fontId="9" fillId="34" borderId="0" xfId="0" applyFont="1" applyFill="1" applyAlignment="1" applyProtection="1">
      <alignment horizontal="left" vertical="center"/>
      <protection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 applyProtection="1">
      <alignment horizontal="right" vertical="center"/>
      <protection/>
    </xf>
    <xf numFmtId="0" fontId="10" fillId="34" borderId="10" xfId="54" applyFont="1" applyFill="1" applyBorder="1" applyAlignment="1">
      <alignment horizontal="center"/>
      <protection/>
    </xf>
    <xf numFmtId="0" fontId="10" fillId="34" borderId="10" xfId="54" applyFont="1" applyFill="1" applyBorder="1" applyAlignment="1" quotePrefix="1">
      <alignment horizontal="center" readingOrder="2"/>
      <protection/>
    </xf>
    <xf numFmtId="0" fontId="10" fillId="34" borderId="0" xfId="54" applyFont="1" applyFill="1" applyBorder="1" applyAlignment="1">
      <alignment horizontal="center"/>
      <protection/>
    </xf>
    <xf numFmtId="0" fontId="10" fillId="34" borderId="0" xfId="54" applyFont="1" applyFill="1" applyBorder="1" applyAlignment="1" quotePrefix="1">
      <alignment horizontal="center"/>
      <protection/>
    </xf>
    <xf numFmtId="0" fontId="10" fillId="34" borderId="0" xfId="54" applyFont="1" applyFill="1" applyBorder="1" applyAlignment="1">
      <alignment horizontal="center" readingOrder="2"/>
      <protection/>
    </xf>
    <xf numFmtId="216" fontId="10" fillId="34" borderId="0" xfId="54" applyNumberFormat="1" applyFont="1" applyFill="1" applyBorder="1" applyAlignment="1">
      <alignment horizontal="center" vertical="top"/>
      <protection/>
    </xf>
    <xf numFmtId="216" fontId="10" fillId="34" borderId="0" xfId="0" applyNumberFormat="1" applyFont="1" applyFill="1" applyBorder="1" applyAlignment="1">
      <alignment horizontal="center" vertical="top"/>
    </xf>
    <xf numFmtId="216" fontId="10" fillId="34" borderId="12" xfId="54" applyNumberFormat="1" applyFont="1" applyFill="1" applyBorder="1" applyAlignment="1">
      <alignment horizontal="center" vertical="top"/>
      <protection/>
    </xf>
    <xf numFmtId="216" fontId="10" fillId="34" borderId="12" xfId="54" applyNumberFormat="1" applyFont="1" applyFill="1" applyBorder="1" applyAlignment="1" quotePrefix="1">
      <alignment horizontal="center" vertical="top"/>
      <protection/>
    </xf>
    <xf numFmtId="3" fontId="9" fillId="34" borderId="0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9" fillId="34" borderId="0" xfId="0" applyNumberFormat="1" applyFont="1" applyFill="1" applyAlignment="1">
      <alignment/>
    </xf>
    <xf numFmtId="3" fontId="9" fillId="34" borderId="0" xfId="0" applyNumberFormat="1" applyFont="1" applyFill="1" applyAlignment="1">
      <alignment horizontal="right"/>
    </xf>
    <xf numFmtId="3" fontId="10" fillId="34" borderId="11" xfId="0" applyNumberFormat="1" applyFont="1" applyFill="1" applyBorder="1" applyAlignment="1">
      <alignment horizontal="center"/>
    </xf>
    <xf numFmtId="213" fontId="10" fillId="34" borderId="12" xfId="0" applyNumberFormat="1" applyFont="1" applyFill="1" applyBorder="1" applyAlignment="1">
      <alignment/>
    </xf>
    <xf numFmtId="213" fontId="9" fillId="34" borderId="12" xfId="0" applyNumberFormat="1" applyFont="1" applyFill="1" applyBorder="1" applyAlignment="1">
      <alignment/>
    </xf>
    <xf numFmtId="213" fontId="9" fillId="34" borderId="12" xfId="0" applyNumberFormat="1" applyFont="1" applyFill="1" applyBorder="1" applyAlignment="1" applyProtection="1" quotePrefix="1">
      <alignment/>
      <protection/>
    </xf>
    <xf numFmtId="213" fontId="10" fillId="34" borderId="12" xfId="0" applyNumberFormat="1" applyFont="1" applyFill="1" applyBorder="1" applyAlignment="1">
      <alignment horizontal="right"/>
    </xf>
    <xf numFmtId="3" fontId="9" fillId="34" borderId="12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 horizontal="right" vertical="center"/>
    </xf>
    <xf numFmtId="212" fontId="10" fillId="34" borderId="12" xfId="0" applyNumberFormat="1" applyFont="1" applyFill="1" applyBorder="1" applyAlignment="1">
      <alignment horizontal="right" vertical="center"/>
    </xf>
    <xf numFmtId="0" fontId="10" fillId="34" borderId="10" xfId="54" applyFont="1" applyFill="1" applyBorder="1" applyAlignment="1">
      <alignment horizontal="right" vertical="center"/>
      <protection/>
    </xf>
    <xf numFmtId="0" fontId="10" fillId="34" borderId="0" xfId="54" applyFont="1" applyFill="1" applyBorder="1" applyAlignment="1" quotePrefix="1">
      <alignment horizontal="right" vertical="center"/>
      <protection/>
    </xf>
    <xf numFmtId="0" fontId="10" fillId="34" borderId="12" xfId="54" applyFont="1" applyFill="1" applyBorder="1" applyAlignment="1" quotePrefix="1">
      <alignment horizontal="right" vertical="center"/>
      <protection/>
    </xf>
    <xf numFmtId="212" fontId="0" fillId="34" borderId="0" xfId="0" applyNumberFormat="1" applyFill="1" applyAlignment="1">
      <alignment/>
    </xf>
    <xf numFmtId="212" fontId="11" fillId="34" borderId="0" xfId="0" applyNumberFormat="1" applyFont="1" applyFill="1" applyBorder="1" applyAlignment="1">
      <alignment horizontal="right" wrapText="1"/>
    </xf>
    <xf numFmtId="212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/>
    </xf>
    <xf numFmtId="212" fontId="10" fillId="34" borderId="12" xfId="0" applyNumberFormat="1" applyFont="1" applyFill="1" applyBorder="1" applyAlignment="1">
      <alignment/>
    </xf>
    <xf numFmtId="212" fontId="10" fillId="34" borderId="0" xfId="0" applyNumberFormat="1" applyFont="1" applyFill="1" applyAlignment="1">
      <alignment horizontal="right" vertical="center"/>
    </xf>
    <xf numFmtId="212" fontId="10" fillId="36" borderId="0" xfId="0" applyNumberFormat="1" applyFont="1" applyFill="1" applyBorder="1" applyAlignment="1">
      <alignment horizontal="center" vertical="center" wrapText="1"/>
    </xf>
    <xf numFmtId="212" fontId="10" fillId="36" borderId="10" xfId="0" applyNumberFormat="1" applyFont="1" applyFill="1" applyBorder="1" applyAlignment="1">
      <alignment horizontal="center" vertical="center" wrapText="1"/>
    </xf>
    <xf numFmtId="212" fontId="9" fillId="36" borderId="0" xfId="0" applyNumberFormat="1" applyFont="1" applyFill="1" applyBorder="1" applyAlignment="1">
      <alignment/>
    </xf>
    <xf numFmtId="0" fontId="10" fillId="36" borderId="0" xfId="54" applyFont="1" applyFill="1" applyBorder="1" applyAlignment="1">
      <alignment horizontal="center"/>
      <protection/>
    </xf>
    <xf numFmtId="0" fontId="10" fillId="36" borderId="0" xfId="54" applyFont="1" applyFill="1" applyBorder="1" applyAlignment="1" quotePrefix="1">
      <alignment horizontal="center"/>
      <protection/>
    </xf>
    <xf numFmtId="216" fontId="10" fillId="36" borderId="0" xfId="54" applyNumberFormat="1" applyFont="1" applyFill="1" applyBorder="1" applyAlignment="1">
      <alignment horizontal="center" vertical="top"/>
      <protection/>
    </xf>
    <xf numFmtId="216" fontId="10" fillId="36" borderId="0" xfId="0" applyNumberFormat="1" applyFont="1" applyFill="1" applyBorder="1" applyAlignment="1">
      <alignment horizontal="center" vertical="top"/>
    </xf>
    <xf numFmtId="212" fontId="10" fillId="36" borderId="0" xfId="0" applyNumberFormat="1" applyFont="1" applyFill="1" applyBorder="1" applyAlignment="1">
      <alignment vertical="center"/>
    </xf>
    <xf numFmtId="212" fontId="0" fillId="36" borderId="0" xfId="0" applyNumberFormat="1" applyFill="1" applyAlignment="1">
      <alignment/>
    </xf>
    <xf numFmtId="212" fontId="13" fillId="25" borderId="0" xfId="0" applyNumberFormat="1" applyFont="1" applyFill="1" applyAlignment="1">
      <alignment horizontal="left"/>
    </xf>
    <xf numFmtId="212" fontId="13" fillId="33" borderId="0" xfId="0" applyNumberFormat="1" applyFont="1" applyFill="1" applyAlignment="1">
      <alignment horizontal="left"/>
    </xf>
    <xf numFmtId="212" fontId="10" fillId="34" borderId="0" xfId="0" applyNumberFormat="1" applyFont="1" applyFill="1" applyAlignment="1">
      <alignment horizontal="left" vertical="center"/>
    </xf>
    <xf numFmtId="212" fontId="10" fillId="34" borderId="12" xfId="0" applyNumberFormat="1" applyFont="1" applyFill="1" applyBorder="1" applyAlignment="1">
      <alignment horizontal="left" vertical="center"/>
    </xf>
    <xf numFmtId="212" fontId="10" fillId="34" borderId="10" xfId="0" applyNumberFormat="1" applyFont="1" applyFill="1" applyBorder="1" applyAlignment="1" quotePrefix="1">
      <alignment horizontal="left" vertical="center"/>
    </xf>
    <xf numFmtId="212" fontId="10" fillId="34" borderId="0" xfId="0" applyNumberFormat="1" applyFont="1" applyFill="1" applyBorder="1" applyAlignment="1" quotePrefix="1">
      <alignment horizontal="left" vertical="center"/>
    </xf>
    <xf numFmtId="212" fontId="10" fillId="34" borderId="12" xfId="0" applyNumberFormat="1" applyFont="1" applyFill="1" applyBorder="1" applyAlignment="1" quotePrefix="1">
      <alignment horizontal="left" vertical="center"/>
    </xf>
    <xf numFmtId="212" fontId="10" fillId="35" borderId="0" xfId="0" applyNumberFormat="1" applyFont="1" applyFill="1" applyAlignment="1" quotePrefix="1">
      <alignment horizontal="left" vertical="center" wrapText="1"/>
    </xf>
    <xf numFmtId="212" fontId="9" fillId="36" borderId="0" xfId="0" applyNumberFormat="1" applyFont="1" applyFill="1" applyAlignment="1">
      <alignment vertical="center"/>
    </xf>
    <xf numFmtId="212" fontId="14" fillId="36" borderId="0" xfId="0" applyNumberFormat="1" applyFont="1" applyFill="1" applyAlignment="1" applyProtection="1">
      <alignment horizontal="center" vertical="center"/>
      <protection/>
    </xf>
    <xf numFmtId="212" fontId="1" fillId="36" borderId="0" xfId="0" applyNumberFormat="1" applyFont="1" applyFill="1" applyAlignment="1">
      <alignment/>
    </xf>
    <xf numFmtId="216" fontId="19" fillId="0" borderId="0" xfId="0" applyNumberFormat="1" applyFont="1" applyAlignment="1" quotePrefix="1">
      <alignment horizontal="left" vertical="center"/>
    </xf>
    <xf numFmtId="216" fontId="19" fillId="0" borderId="0" xfId="0" applyNumberFormat="1" applyFont="1" applyAlignment="1">
      <alignment vertical="center"/>
    </xf>
    <xf numFmtId="216" fontId="22" fillId="0" borderId="0" xfId="54" applyNumberFormat="1" applyFont="1" applyAlignment="1" applyProtection="1" quotePrefix="1">
      <alignment horizontal="left" vertical="center"/>
      <protection/>
    </xf>
    <xf numFmtId="216" fontId="19" fillId="0" borderId="0" xfId="54" applyNumberFormat="1" applyFont="1" applyAlignment="1">
      <alignment vertical="center"/>
      <protection/>
    </xf>
    <xf numFmtId="216" fontId="19" fillId="0" borderId="0" xfId="53" applyNumberFormat="1" applyFont="1" applyBorder="1" applyAlignment="1" applyProtection="1">
      <alignment horizontal="left" vertical="center"/>
      <protection/>
    </xf>
    <xf numFmtId="213" fontId="9" fillId="36" borderId="0" xfId="0" applyNumberFormat="1" applyFont="1" applyFill="1" applyAlignment="1" applyProtection="1">
      <alignment horizontal="left" vertical="center"/>
      <protection/>
    </xf>
    <xf numFmtId="212" fontId="0" fillId="36" borderId="0" xfId="0" applyNumberFormat="1" applyFill="1" applyBorder="1" applyAlignment="1">
      <alignment/>
    </xf>
    <xf numFmtId="212" fontId="10" fillId="36" borderId="0" xfId="0" applyNumberFormat="1" applyFont="1" applyFill="1" applyBorder="1" applyAlignment="1" quotePrefix="1">
      <alignment vertical="center"/>
    </xf>
    <xf numFmtId="0" fontId="19" fillId="0" borderId="0" xfId="0" applyFont="1" applyAlignment="1">
      <alignment vertical="center"/>
    </xf>
    <xf numFmtId="213" fontId="19" fillId="0" borderId="0" xfId="0" applyNumberFormat="1" applyFont="1" applyAlignment="1">
      <alignment horizontal="left" vertical="center"/>
    </xf>
    <xf numFmtId="0" fontId="19" fillId="0" borderId="0" xfId="0" applyFont="1" applyAlignment="1" quotePrefix="1">
      <alignment horizontal="left" vertical="center"/>
    </xf>
    <xf numFmtId="216" fontId="20" fillId="0" borderId="0" xfId="53" applyNumberFormat="1" applyFont="1" applyBorder="1" applyAlignment="1" applyProtection="1">
      <alignment horizontal="left" vertical="center"/>
      <protection/>
    </xf>
    <xf numFmtId="212" fontId="9" fillId="37" borderId="0" xfId="0" applyNumberFormat="1" applyFont="1" applyFill="1" applyAlignment="1">
      <alignment/>
    </xf>
    <xf numFmtId="213" fontId="21" fillId="37" borderId="0" xfId="0" applyNumberFormat="1" applyFont="1" applyFill="1" applyBorder="1" applyAlignment="1">
      <alignment horizontal="center" vertical="center"/>
    </xf>
    <xf numFmtId="212" fontId="9" fillId="38" borderId="0" xfId="0" applyNumberFormat="1" applyFont="1" applyFill="1" applyBorder="1" applyAlignment="1">
      <alignment/>
    </xf>
    <xf numFmtId="212" fontId="15" fillId="38" borderId="0" xfId="0" applyNumberFormat="1" applyFont="1" applyFill="1" applyBorder="1" applyAlignment="1">
      <alignment horizontal="left"/>
    </xf>
    <xf numFmtId="212" fontId="10" fillId="36" borderId="0" xfId="0" applyNumberFormat="1" applyFont="1" applyFill="1" applyBorder="1" applyAlignment="1">
      <alignment/>
    </xf>
    <xf numFmtId="0" fontId="9" fillId="36" borderId="0" xfId="0" applyFont="1" applyFill="1" applyBorder="1" applyAlignment="1" applyProtection="1">
      <alignment horizontal="left" vertical="center"/>
      <protection/>
    </xf>
    <xf numFmtId="3" fontId="63" fillId="37" borderId="0" xfId="0" applyNumberFormat="1" applyFont="1" applyFill="1" applyBorder="1" applyAlignment="1">
      <alignment vertical="center"/>
    </xf>
    <xf numFmtId="212" fontId="9" fillId="37" borderId="0" xfId="0" applyNumberFormat="1" applyFont="1" applyFill="1" applyAlignment="1">
      <alignment horizontal="center" vertical="center"/>
    </xf>
    <xf numFmtId="212" fontId="15" fillId="39" borderId="0" xfId="0" applyNumberFormat="1" applyFont="1" applyFill="1" applyBorder="1" applyAlignment="1">
      <alignment/>
    </xf>
    <xf numFmtId="212" fontId="10" fillId="37" borderId="11" xfId="0" applyNumberFormat="1" applyFont="1" applyFill="1" applyBorder="1" applyAlignment="1">
      <alignment vertical="center"/>
    </xf>
    <xf numFmtId="212" fontId="9" fillId="39" borderId="0" xfId="0" applyNumberFormat="1" applyFont="1" applyFill="1" applyBorder="1" applyAlignment="1">
      <alignment/>
    </xf>
    <xf numFmtId="213" fontId="9" fillId="36" borderId="0" xfId="0" applyNumberFormat="1" applyFont="1" applyFill="1" applyBorder="1" applyAlignment="1" applyProtection="1">
      <alignment horizontal="left" vertical="center"/>
      <protection/>
    </xf>
    <xf numFmtId="212" fontId="0" fillId="36" borderId="0" xfId="0" applyNumberFormat="1" applyFill="1" applyBorder="1" applyAlignment="1">
      <alignment/>
    </xf>
    <xf numFmtId="212" fontId="0" fillId="36" borderId="0" xfId="0" applyNumberFormat="1" applyFont="1" applyFill="1" applyBorder="1" applyAlignment="1">
      <alignment wrapText="1"/>
    </xf>
    <xf numFmtId="212" fontId="0" fillId="36" borderId="0" xfId="0" applyNumberFormat="1" applyFill="1" applyBorder="1" applyAlignment="1">
      <alignment wrapText="1"/>
    </xf>
    <xf numFmtId="212" fontId="9" fillId="36" borderId="0" xfId="0" applyNumberFormat="1" applyFont="1" applyFill="1" applyBorder="1" applyAlignment="1">
      <alignment vertical="center"/>
    </xf>
    <xf numFmtId="213" fontId="9" fillId="36" borderId="12" xfId="0" applyNumberFormat="1" applyFont="1" applyFill="1" applyBorder="1" applyAlignment="1" applyProtection="1">
      <alignment horizontal="left" vertical="center"/>
      <protection/>
    </xf>
    <xf numFmtId="212" fontId="10" fillId="36" borderId="10" xfId="0" applyNumberFormat="1" applyFont="1" applyFill="1" applyBorder="1" applyAlignment="1">
      <alignment vertical="center"/>
    </xf>
    <xf numFmtId="212" fontId="10" fillId="36" borderId="12" xfId="0" applyNumberFormat="1" applyFont="1" applyFill="1" applyBorder="1" applyAlignment="1">
      <alignment vertical="center"/>
    </xf>
    <xf numFmtId="213" fontId="21" fillId="37" borderId="0" xfId="0" applyNumberFormat="1" applyFont="1" applyFill="1" applyBorder="1" applyAlignment="1">
      <alignment horizontal="center" vertical="center" wrapText="1"/>
    </xf>
    <xf numFmtId="1" fontId="21" fillId="37" borderId="0" xfId="0" applyNumberFormat="1" applyFont="1" applyFill="1" applyBorder="1" applyAlignment="1" applyProtection="1" quotePrefix="1">
      <alignment horizontal="center" vertical="center"/>
      <protection/>
    </xf>
    <xf numFmtId="213" fontId="21" fillId="37" borderId="0" xfId="0" applyNumberFormat="1" applyFont="1" applyFill="1" applyBorder="1" applyAlignment="1" applyProtection="1">
      <alignment horizontal="center" vertical="center"/>
      <protection/>
    </xf>
    <xf numFmtId="3" fontId="21" fillId="37" borderId="0" xfId="0" applyNumberFormat="1" applyFont="1" applyFill="1" applyBorder="1" applyAlignment="1">
      <alignment horizontal="center" vertical="center"/>
    </xf>
    <xf numFmtId="213" fontId="21" fillId="37" borderId="12" xfId="0" applyNumberFormat="1" applyFont="1" applyFill="1" applyBorder="1" applyAlignment="1">
      <alignment horizontal="center" vertical="center"/>
    </xf>
    <xf numFmtId="213" fontId="21" fillId="37" borderId="12" xfId="0" applyNumberFormat="1" applyFont="1" applyFill="1" applyBorder="1" applyAlignment="1">
      <alignment horizontal="center" vertical="center" wrapText="1"/>
    </xf>
    <xf numFmtId="1" fontId="21" fillId="37" borderId="12" xfId="0" applyNumberFormat="1" applyFont="1" applyFill="1" applyBorder="1" applyAlignment="1" applyProtection="1" quotePrefix="1">
      <alignment horizontal="center" vertical="center"/>
      <protection/>
    </xf>
    <xf numFmtId="213" fontId="21" fillId="37" borderId="12" xfId="0" applyNumberFormat="1" applyFont="1" applyFill="1" applyBorder="1" applyAlignment="1" applyProtection="1">
      <alignment horizontal="center" vertical="center"/>
      <protection/>
    </xf>
    <xf numFmtId="3" fontId="21" fillId="37" borderId="12" xfId="0" applyNumberFormat="1" applyFont="1" applyFill="1" applyBorder="1" applyAlignment="1">
      <alignment horizontal="center" vertical="center"/>
    </xf>
    <xf numFmtId="214" fontId="21" fillId="37" borderId="0" xfId="0" applyNumberFormat="1" applyFont="1" applyFill="1" applyAlignment="1">
      <alignment horizontal="center" vertical="center"/>
    </xf>
    <xf numFmtId="1" fontId="21" fillId="37" borderId="0" xfId="0" applyNumberFormat="1" applyFont="1" applyFill="1" applyBorder="1" applyAlignment="1" applyProtection="1">
      <alignment horizontal="center" vertical="center"/>
      <protection/>
    </xf>
    <xf numFmtId="1" fontId="21" fillId="37" borderId="12" xfId="0" applyNumberFormat="1" applyFont="1" applyFill="1" applyBorder="1" applyAlignment="1" applyProtection="1">
      <alignment horizontal="center" vertical="center"/>
      <protection/>
    </xf>
    <xf numFmtId="213" fontId="9" fillId="36" borderId="0" xfId="0" applyNumberFormat="1" applyFont="1" applyFill="1" applyBorder="1" applyAlignment="1" applyProtection="1">
      <alignment horizontal="right" vertical="center"/>
      <protection/>
    </xf>
    <xf numFmtId="212" fontId="10" fillId="39" borderId="0" xfId="0" applyNumberFormat="1" applyFont="1" applyFill="1" applyBorder="1" applyAlignment="1">
      <alignment vertical="center" wrapText="1"/>
    </xf>
    <xf numFmtId="212" fontId="9" fillId="14" borderId="0" xfId="0" applyNumberFormat="1" applyFont="1" applyFill="1" applyAlignment="1">
      <alignment/>
    </xf>
    <xf numFmtId="212" fontId="13" fillId="14" borderId="0" xfId="0" applyNumberFormat="1" applyFont="1" applyFill="1" applyAlignment="1">
      <alignment horizontal="left"/>
    </xf>
    <xf numFmtId="3" fontId="64" fillId="37" borderId="0" xfId="0" applyNumberFormat="1" applyFont="1" applyFill="1" applyAlignment="1">
      <alignment horizontal="center" vertical="center"/>
    </xf>
    <xf numFmtId="3" fontId="65" fillId="37" borderId="0" xfId="0" applyNumberFormat="1" applyFont="1" applyFill="1" applyAlignment="1">
      <alignment horizontal="center" vertical="center"/>
    </xf>
    <xf numFmtId="212" fontId="9" fillId="37" borderId="12" xfId="0" applyNumberFormat="1" applyFont="1" applyFill="1" applyBorder="1" applyAlignment="1">
      <alignment horizontal="center" vertical="center"/>
    </xf>
    <xf numFmtId="3" fontId="65" fillId="37" borderId="12" xfId="0" applyNumberFormat="1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3" fontId="65" fillId="37" borderId="0" xfId="0" applyNumberFormat="1" applyFont="1" applyFill="1" applyBorder="1" applyAlignment="1">
      <alignment horizontal="center" vertical="center"/>
    </xf>
    <xf numFmtId="216" fontId="23" fillId="37" borderId="0" xfId="0" applyNumberFormat="1" applyFont="1" applyFill="1" applyBorder="1" applyAlignment="1">
      <alignment horizontal="center" vertical="center"/>
    </xf>
    <xf numFmtId="214" fontId="21" fillId="37" borderId="0" xfId="52" applyNumberFormat="1" applyFont="1" applyFill="1" applyBorder="1" applyAlignment="1">
      <alignment horizontal="center" vertical="center"/>
      <protection/>
    </xf>
    <xf numFmtId="216" fontId="23" fillId="37" borderId="0" xfId="52" applyNumberFormat="1" applyFont="1" applyFill="1" applyBorder="1" applyAlignment="1">
      <alignment horizontal="center" vertical="center"/>
      <protection/>
    </xf>
    <xf numFmtId="218" fontId="23" fillId="37" borderId="0" xfId="0" applyNumberFormat="1" applyFont="1" applyFill="1" applyBorder="1" applyAlignment="1">
      <alignment horizontal="center" vertical="center"/>
    </xf>
    <xf numFmtId="218" fontId="23" fillId="37" borderId="12" xfId="0" applyNumberFormat="1" applyFont="1" applyFill="1" applyBorder="1" applyAlignment="1" quotePrefix="1">
      <alignment horizontal="center" vertical="center"/>
    </xf>
    <xf numFmtId="218" fontId="23" fillId="37" borderId="12" xfId="0" applyNumberFormat="1" applyFont="1" applyFill="1" applyBorder="1" applyAlignment="1">
      <alignment horizontal="center" vertical="center"/>
    </xf>
    <xf numFmtId="218" fontId="23" fillId="37" borderId="10" xfId="0" applyNumberFormat="1" applyFont="1" applyFill="1" applyBorder="1" applyAlignment="1" quotePrefix="1">
      <alignment horizontal="center" vertical="center"/>
    </xf>
    <xf numFmtId="3" fontId="21" fillId="37" borderId="0" xfId="0" applyNumberFormat="1" applyFont="1" applyFill="1" applyAlignment="1">
      <alignment horizontal="center" vertical="center"/>
    </xf>
    <xf numFmtId="212" fontId="9" fillId="37" borderId="0" xfId="0" applyNumberFormat="1" applyFont="1" applyFill="1" applyBorder="1" applyAlignment="1">
      <alignment/>
    </xf>
    <xf numFmtId="212" fontId="66" fillId="36" borderId="0" xfId="0" applyNumberFormat="1" applyFont="1" applyFill="1" applyAlignment="1" applyProtection="1">
      <alignment horizontal="center" vertical="center"/>
      <protection/>
    </xf>
    <xf numFmtId="212" fontId="67" fillId="36" borderId="0" xfId="0" applyNumberFormat="1" applyFont="1" applyFill="1" applyAlignment="1">
      <alignment vertical="center"/>
    </xf>
    <xf numFmtId="212" fontId="68" fillId="36" borderId="0" xfId="45" applyNumberFormat="1" applyFont="1" applyFill="1" applyAlignment="1" applyProtection="1">
      <alignment vertical="center"/>
      <protection/>
    </xf>
    <xf numFmtId="212" fontId="68" fillId="36" borderId="0" xfId="0" applyNumberFormat="1" applyFont="1" applyFill="1" applyAlignment="1">
      <alignment vertical="center"/>
    </xf>
    <xf numFmtId="212" fontId="67" fillId="36" borderId="0" xfId="0" applyNumberFormat="1" applyFont="1" applyFill="1" applyAlignment="1" quotePrefix="1">
      <alignment vertical="center"/>
    </xf>
    <xf numFmtId="212" fontId="68" fillId="36" borderId="0" xfId="45" applyNumberFormat="1" applyFont="1" applyFill="1" applyAlignment="1" applyProtection="1" quotePrefix="1">
      <alignment vertical="center"/>
      <protection/>
    </xf>
    <xf numFmtId="212" fontId="67" fillId="36" borderId="0" xfId="0" applyNumberFormat="1" applyFont="1" applyFill="1" applyAlignment="1" quotePrefix="1">
      <alignment vertical="center" wrapText="1"/>
    </xf>
    <xf numFmtId="212" fontId="68" fillId="36" borderId="0" xfId="0" applyNumberFormat="1" applyFont="1" applyFill="1" applyAlignment="1">
      <alignment horizontal="left" vertical="center"/>
    </xf>
    <xf numFmtId="212" fontId="68" fillId="37" borderId="0" xfId="0" applyNumberFormat="1" applyFont="1" applyFill="1" applyAlignment="1">
      <alignment/>
    </xf>
    <xf numFmtId="212" fontId="68" fillId="37" borderId="0" xfId="45" applyNumberFormat="1" applyFont="1" applyFill="1" applyAlignment="1" applyProtection="1">
      <alignment vertical="center"/>
      <protection/>
    </xf>
    <xf numFmtId="212" fontId="68" fillId="33" borderId="0" xfId="0" applyNumberFormat="1" applyFont="1" applyFill="1" applyAlignment="1">
      <alignment/>
    </xf>
    <xf numFmtId="212" fontId="68" fillId="36" borderId="0" xfId="45" applyNumberFormat="1" applyFont="1" applyFill="1" applyAlignment="1" applyProtection="1" quotePrefix="1">
      <alignment horizontal="left" vertical="center"/>
      <protection/>
    </xf>
    <xf numFmtId="212" fontId="68" fillId="36" borderId="0" xfId="0" applyNumberFormat="1" applyFont="1" applyFill="1" applyBorder="1" applyAlignment="1">
      <alignment vertical="center"/>
    </xf>
    <xf numFmtId="212" fontId="68" fillId="37" borderId="0" xfId="45" applyNumberFormat="1" applyFont="1" applyFill="1" applyAlignment="1" applyProtection="1" quotePrefix="1">
      <alignment horizontal="left" vertical="center"/>
      <protection/>
    </xf>
    <xf numFmtId="212" fontId="0" fillId="34" borderId="0" xfId="0" applyNumberFormat="1" applyFill="1" applyBorder="1" applyAlignment="1">
      <alignment/>
    </xf>
    <xf numFmtId="212" fontId="13" fillId="25" borderId="0" xfId="0" applyNumberFormat="1" applyFont="1" applyFill="1" applyAlignment="1">
      <alignment horizontal="left" vertical="center"/>
    </xf>
    <xf numFmtId="212" fontId="9" fillId="37" borderId="0" xfId="0" applyNumberFormat="1" applyFont="1" applyFill="1" applyBorder="1" applyAlignment="1">
      <alignment horizontal="left" vertical="center" wrapText="1"/>
    </xf>
    <xf numFmtId="212" fontId="9" fillId="37" borderId="0" xfId="0" applyNumberFormat="1" applyFont="1" applyFill="1" applyBorder="1" applyAlignment="1" quotePrefix="1">
      <alignment horizontal="left" vertical="center" wrapText="1"/>
    </xf>
    <xf numFmtId="212" fontId="9" fillId="37" borderId="0" xfId="0" applyNumberFormat="1" applyFont="1" applyFill="1" applyBorder="1" applyAlignment="1">
      <alignment vertical="center"/>
    </xf>
    <xf numFmtId="214" fontId="21" fillId="37" borderId="12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 applyProtection="1">
      <alignment horizontal="left" vertical="top"/>
      <protection/>
    </xf>
    <xf numFmtId="0" fontId="9" fillId="37" borderId="10" xfId="0" applyFont="1" applyFill="1" applyBorder="1" applyAlignment="1" applyProtection="1">
      <alignment vertical="top"/>
      <protection/>
    </xf>
    <xf numFmtId="216" fontId="21" fillId="37" borderId="0" xfId="52" applyNumberFormat="1" applyFont="1" applyFill="1" applyBorder="1" applyAlignment="1">
      <alignment horizontal="center" vertical="center"/>
      <protection/>
    </xf>
    <xf numFmtId="217" fontId="10" fillId="37" borderId="11" xfId="0" applyNumberFormat="1" applyFont="1" applyFill="1" applyBorder="1" applyAlignment="1">
      <alignment horizontal="center" vertical="center"/>
    </xf>
    <xf numFmtId="216" fontId="21" fillId="37" borderId="0" xfId="0" applyNumberFormat="1" applyFont="1" applyFill="1" applyBorder="1" applyAlignment="1">
      <alignment horizontal="center" vertical="center"/>
    </xf>
    <xf numFmtId="3" fontId="69" fillId="37" borderId="11" xfId="0" applyNumberFormat="1" applyFont="1" applyFill="1" applyBorder="1" applyAlignment="1">
      <alignment horizontal="center" vertical="center"/>
    </xf>
    <xf numFmtId="3" fontId="64" fillId="37" borderId="12" xfId="0" applyNumberFormat="1" applyFont="1" applyFill="1" applyBorder="1" applyAlignment="1">
      <alignment horizontal="center" vertical="center"/>
    </xf>
    <xf numFmtId="3" fontId="64" fillId="37" borderId="0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0" xfId="55" applyFont="1" applyFill="1" applyBorder="1" applyAlignment="1">
      <alignment horizontal="center" vertical="center"/>
      <protection/>
    </xf>
    <xf numFmtId="212" fontId="10" fillId="37" borderId="10" xfId="0" applyNumberFormat="1" applyFont="1" applyFill="1" applyBorder="1" applyAlignment="1">
      <alignment horizontal="center" vertical="center"/>
    </xf>
    <xf numFmtId="216" fontId="10" fillId="37" borderId="12" xfId="55" applyNumberFormat="1" applyFont="1" applyFill="1" applyBorder="1" applyAlignment="1">
      <alignment horizontal="center" vertical="center"/>
      <protection/>
    </xf>
    <xf numFmtId="212" fontId="10" fillId="37" borderId="12" xfId="0" applyNumberFormat="1" applyFont="1" applyFill="1" applyBorder="1" applyAlignment="1">
      <alignment horizontal="center" vertical="center"/>
    </xf>
    <xf numFmtId="0" fontId="9" fillId="37" borderId="0" xfId="0" applyFont="1" applyFill="1" applyAlignment="1" applyProtection="1">
      <alignment horizontal="left" vertical="center"/>
      <protection/>
    </xf>
    <xf numFmtId="0" fontId="9" fillId="37" borderId="0" xfId="0" applyFont="1" applyFill="1" applyAlignment="1" applyProtection="1">
      <alignment horizontal="right" vertical="center"/>
      <protection/>
    </xf>
    <xf numFmtId="0" fontId="9" fillId="37" borderId="0" xfId="0" applyFont="1" applyFill="1" applyAlignment="1">
      <alignment vertical="center"/>
    </xf>
    <xf numFmtId="212" fontId="9" fillId="37" borderId="0" xfId="0" applyNumberFormat="1" applyFont="1" applyFill="1" applyAlignment="1">
      <alignment vertical="center"/>
    </xf>
    <xf numFmtId="212" fontId="10" fillId="37" borderId="11" xfId="0" applyNumberFormat="1" applyFont="1" applyFill="1" applyBorder="1" applyAlignment="1">
      <alignment horizontal="right" vertical="center"/>
    </xf>
    <xf numFmtId="0" fontId="10" fillId="37" borderId="10" xfId="55" applyFont="1" applyFill="1" applyBorder="1" applyAlignment="1">
      <alignment vertical="center"/>
      <protection/>
    </xf>
    <xf numFmtId="0" fontId="10" fillId="37" borderId="10" xfId="0" applyFont="1" applyFill="1" applyBorder="1" applyAlignment="1">
      <alignment vertical="center" readingOrder="2"/>
    </xf>
    <xf numFmtId="0" fontId="10" fillId="37" borderId="12" xfId="55" applyFont="1" applyFill="1" applyBorder="1" applyAlignment="1">
      <alignment horizontal="center" vertical="center"/>
      <protection/>
    </xf>
    <xf numFmtId="0" fontId="10" fillId="37" borderId="0" xfId="0" applyFont="1" applyFill="1" applyBorder="1" applyAlignment="1">
      <alignment horizontal="center" vertical="center" readingOrder="2"/>
    </xf>
    <xf numFmtId="0" fontId="10" fillId="37" borderId="12" xfId="0" applyFont="1" applyFill="1" applyBorder="1" applyAlignment="1">
      <alignment horizontal="center" vertical="center" readingOrder="2"/>
    </xf>
    <xf numFmtId="216" fontId="23" fillId="37" borderId="12" xfId="55" applyNumberFormat="1" applyFont="1" applyFill="1" applyBorder="1" applyAlignment="1">
      <alignment horizontal="center" vertical="center"/>
      <protection/>
    </xf>
    <xf numFmtId="216" fontId="10" fillId="37" borderId="12" xfId="55" applyNumberFormat="1" applyFont="1" applyFill="1" applyBorder="1" applyAlignment="1" quotePrefix="1">
      <alignment vertical="center"/>
      <protection/>
    </xf>
    <xf numFmtId="0" fontId="9" fillId="37" borderId="0" xfId="0" applyFont="1" applyFill="1" applyBorder="1" applyAlignment="1" applyProtection="1">
      <alignment vertical="top"/>
      <protection/>
    </xf>
    <xf numFmtId="212" fontId="9" fillId="37" borderId="0" xfId="0" applyNumberFormat="1" applyFont="1" applyFill="1" applyAlignment="1" quotePrefix="1">
      <alignment horizontal="left"/>
    </xf>
    <xf numFmtId="0" fontId="10" fillId="37" borderId="0" xfId="54" applyFont="1" applyFill="1" applyAlignment="1">
      <alignment horizontal="center" vertical="center"/>
      <protection/>
    </xf>
    <xf numFmtId="212" fontId="9" fillId="37" borderId="0" xfId="0" applyNumberFormat="1" applyFont="1" applyFill="1" applyAlignment="1">
      <alignment horizontal="right"/>
    </xf>
    <xf numFmtId="212" fontId="9" fillId="37" borderId="12" xfId="0" applyNumberFormat="1" applyFont="1" applyFill="1" applyBorder="1" applyAlignment="1" quotePrefix="1">
      <alignment horizontal="left"/>
    </xf>
    <xf numFmtId="0" fontId="10" fillId="37" borderId="12" xfId="0" applyFont="1" applyFill="1" applyBorder="1" applyAlignment="1">
      <alignment horizontal="center" vertical="center" wrapText="1"/>
    </xf>
    <xf numFmtId="212" fontId="9" fillId="37" borderId="12" xfId="0" applyNumberFormat="1" applyFont="1" applyFill="1" applyBorder="1" applyAlignment="1">
      <alignment horizontal="right"/>
    </xf>
    <xf numFmtId="213" fontId="9" fillId="37" borderId="0" xfId="0" applyNumberFormat="1" applyFont="1" applyFill="1" applyAlignment="1" quotePrefix="1">
      <alignment horizontal="right" vertical="center" readingOrder="2"/>
    </xf>
    <xf numFmtId="213" fontId="9" fillId="37" borderId="0" xfId="0" applyNumberFormat="1" applyFont="1" applyFill="1" applyAlignment="1">
      <alignment horizontal="right" vertical="center" readingOrder="2"/>
    </xf>
    <xf numFmtId="0" fontId="9" fillId="37" borderId="12" xfId="0" applyFont="1" applyFill="1" applyBorder="1" applyAlignment="1">
      <alignment vertical="center"/>
    </xf>
    <xf numFmtId="213" fontId="9" fillId="37" borderId="12" xfId="0" applyNumberFormat="1" applyFont="1" applyFill="1" applyBorder="1" applyAlignment="1" quotePrefix="1">
      <alignment horizontal="right" vertical="center" readingOrder="2"/>
    </xf>
    <xf numFmtId="212" fontId="10" fillId="37" borderId="10" xfId="0" applyNumberFormat="1" applyFont="1" applyFill="1" applyBorder="1" applyAlignment="1">
      <alignment vertical="center"/>
    </xf>
    <xf numFmtId="212" fontId="10" fillId="37" borderId="10" xfId="0" applyNumberFormat="1" applyFont="1" applyFill="1" applyBorder="1" applyAlignment="1">
      <alignment horizontal="center" vertical="center" wrapText="1"/>
    </xf>
    <xf numFmtId="212" fontId="10" fillId="37" borderId="0" xfId="0" applyNumberFormat="1" applyFont="1" applyFill="1" applyBorder="1" applyAlignment="1">
      <alignment horizontal="center" vertical="center" wrapText="1"/>
    </xf>
    <xf numFmtId="212" fontId="10" fillId="37" borderId="12" xfId="0" applyNumberFormat="1" applyFont="1" applyFill="1" applyBorder="1" applyAlignment="1">
      <alignment vertical="center"/>
    </xf>
    <xf numFmtId="212" fontId="10" fillId="37" borderId="12" xfId="0" applyNumberFormat="1" applyFont="1" applyFill="1" applyBorder="1" applyAlignment="1">
      <alignment horizontal="center" vertical="center" wrapText="1"/>
    </xf>
    <xf numFmtId="213" fontId="9" fillId="37" borderId="0" xfId="0" applyNumberFormat="1" applyFont="1" applyFill="1" applyAlignment="1" applyProtection="1">
      <alignment horizontal="left" vertical="center"/>
      <protection/>
    </xf>
    <xf numFmtId="213" fontId="9" fillId="37" borderId="0" xfId="0" applyNumberFormat="1" applyFont="1" applyFill="1" applyAlignment="1" applyProtection="1">
      <alignment horizontal="right" vertical="center"/>
      <protection/>
    </xf>
    <xf numFmtId="213" fontId="9" fillId="37" borderId="12" xfId="0" applyNumberFormat="1" applyFont="1" applyFill="1" applyBorder="1" applyAlignment="1" applyProtection="1">
      <alignment horizontal="left" vertical="center"/>
      <protection/>
    </xf>
    <xf numFmtId="213" fontId="9" fillId="37" borderId="12" xfId="0" applyNumberFormat="1" applyFont="1" applyFill="1" applyBorder="1" applyAlignment="1" applyProtection="1">
      <alignment horizontal="right" vertical="center"/>
      <protection/>
    </xf>
    <xf numFmtId="212" fontId="9" fillId="37" borderId="10" xfId="0" applyNumberFormat="1" applyFont="1" applyFill="1" applyBorder="1" applyAlignment="1">
      <alignment/>
    </xf>
    <xf numFmtId="0" fontId="10" fillId="37" borderId="0" xfId="0" applyFont="1" applyFill="1" applyAlignment="1">
      <alignment horizontal="center" vertical="center" wrapText="1"/>
    </xf>
    <xf numFmtId="0" fontId="10" fillId="37" borderId="0" xfId="54" applyFont="1" applyFill="1" applyAlignment="1">
      <alignment horizontal="center" vertical="center" wrapText="1"/>
      <protection/>
    </xf>
    <xf numFmtId="212" fontId="9" fillId="37" borderId="12" xfId="0" applyNumberFormat="1" applyFont="1" applyFill="1" applyBorder="1" applyAlignment="1">
      <alignment/>
    </xf>
    <xf numFmtId="0" fontId="10" fillId="37" borderId="12" xfId="0" applyFont="1" applyFill="1" applyBorder="1" applyAlignment="1" quotePrefix="1">
      <alignment horizontal="center" vertical="center" wrapText="1"/>
    </xf>
    <xf numFmtId="0" fontId="10" fillId="37" borderId="12" xfId="54" applyFont="1" applyFill="1" applyBorder="1" applyAlignment="1">
      <alignment horizontal="center" vertical="center" wrapText="1"/>
      <protection/>
    </xf>
    <xf numFmtId="0" fontId="10" fillId="37" borderId="10" xfId="54" applyFont="1" applyFill="1" applyBorder="1" applyAlignment="1">
      <alignment horizontal="center" vertical="center"/>
      <protection/>
    </xf>
    <xf numFmtId="216" fontId="10" fillId="37" borderId="12" xfId="54" applyNumberFormat="1" applyFont="1" applyFill="1" applyBorder="1" applyAlignment="1">
      <alignment horizontal="center" vertical="center" wrapText="1"/>
      <protection/>
    </xf>
    <xf numFmtId="216" fontId="10" fillId="37" borderId="12" xfId="0" applyNumberFormat="1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/>
    </xf>
    <xf numFmtId="3" fontId="23" fillId="37" borderId="11" xfId="0" applyNumberFormat="1" applyFont="1" applyFill="1" applyBorder="1" applyAlignment="1">
      <alignment horizontal="center" vertical="center"/>
    </xf>
    <xf numFmtId="216" fontId="21" fillId="37" borderId="0" xfId="52" applyNumberFormat="1" applyFont="1" applyFill="1" applyBorder="1" applyAlignment="1">
      <alignment horizontal="center" vertical="center"/>
      <protection/>
    </xf>
    <xf numFmtId="212" fontId="10" fillId="37" borderId="12" xfId="0" applyNumberFormat="1" applyFont="1" applyFill="1" applyBorder="1" applyAlignment="1">
      <alignment horizontal="center" vertical="center" wrapText="1"/>
    </xf>
    <xf numFmtId="212" fontId="9" fillId="40" borderId="0" xfId="0" applyNumberFormat="1" applyFont="1" applyFill="1" applyAlignment="1">
      <alignment/>
    </xf>
    <xf numFmtId="212" fontId="10" fillId="40" borderId="0" xfId="0" applyNumberFormat="1" applyFont="1" applyFill="1" applyBorder="1" applyAlignment="1">
      <alignment/>
    </xf>
    <xf numFmtId="212" fontId="10" fillId="40" borderId="12" xfId="0" applyNumberFormat="1" applyFont="1" applyFill="1" applyBorder="1" applyAlignment="1">
      <alignment horizontal="left"/>
    </xf>
    <xf numFmtId="212" fontId="10" fillId="40" borderId="12" xfId="0" applyNumberFormat="1" applyFont="1" applyFill="1" applyBorder="1" applyAlignment="1">
      <alignment horizontal="right"/>
    </xf>
    <xf numFmtId="212" fontId="10" fillId="40" borderId="0" xfId="0" applyNumberFormat="1" applyFont="1" applyFill="1" applyAlignment="1">
      <alignment horizontal="left"/>
    </xf>
    <xf numFmtId="212" fontId="10" fillId="40" borderId="0" xfId="0" applyNumberFormat="1" applyFont="1" applyFill="1" applyAlignment="1">
      <alignment horizontal="right"/>
    </xf>
    <xf numFmtId="212" fontId="9" fillId="40" borderId="0" xfId="0" applyNumberFormat="1" applyFont="1" applyFill="1" applyBorder="1" applyAlignment="1">
      <alignment/>
    </xf>
    <xf numFmtId="212" fontId="10" fillId="40" borderId="0" xfId="0" applyNumberFormat="1" applyFont="1" applyFill="1" applyAlignment="1" quotePrefix="1">
      <alignment horizontal="right"/>
    </xf>
    <xf numFmtId="216" fontId="21" fillId="37" borderId="0" xfId="52" applyNumberFormat="1" applyFont="1" applyFill="1" applyBorder="1" applyAlignment="1">
      <alignment horizontal="center" vertical="center"/>
      <protection/>
    </xf>
    <xf numFmtId="212" fontId="24" fillId="37" borderId="0" xfId="0" applyNumberFormat="1" applyFont="1" applyFill="1" applyBorder="1" applyAlignment="1">
      <alignment horizontal="right" vertical="center"/>
    </xf>
    <xf numFmtId="212" fontId="9" fillId="37" borderId="0" xfId="0" applyNumberFormat="1" applyFont="1" applyFill="1" applyBorder="1" applyAlignment="1" quotePrefix="1">
      <alignment horizontal="left" vertical="center" wrapText="1"/>
    </xf>
    <xf numFmtId="212" fontId="24" fillId="37" borderId="0" xfId="0" applyNumberFormat="1" applyFont="1" applyFill="1" applyAlignment="1">
      <alignment horizontal="right" vertical="center"/>
    </xf>
    <xf numFmtId="212" fontId="70" fillId="36" borderId="0" xfId="0" applyNumberFormat="1" applyFont="1" applyFill="1" applyAlignment="1" applyProtection="1">
      <alignment horizontal="center" vertical="center"/>
      <protection/>
    </xf>
    <xf numFmtId="212" fontId="7" fillId="36" borderId="0" xfId="45" applyNumberFormat="1" applyFill="1" applyAlignment="1" applyProtection="1">
      <alignment horizontal="center" vertical="center"/>
      <protection/>
    </xf>
    <xf numFmtId="2" fontId="24" fillId="37" borderId="0" xfId="0" applyNumberFormat="1" applyFont="1" applyFill="1" applyAlignment="1">
      <alignment horizontal="right" vertical="center" wrapText="1"/>
    </xf>
    <xf numFmtId="212" fontId="9" fillId="37" borderId="0" xfId="0" applyNumberFormat="1" applyFont="1" applyFill="1" applyBorder="1" applyAlignment="1">
      <alignment horizontal="left" vertical="center" wrapText="1"/>
    </xf>
    <xf numFmtId="212" fontId="10" fillId="37" borderId="10" xfId="0" applyNumberFormat="1" applyFont="1" applyFill="1" applyBorder="1" applyAlignment="1">
      <alignment horizontal="left" vertical="center"/>
    </xf>
    <xf numFmtId="212" fontId="10" fillId="37" borderId="0" xfId="0" applyNumberFormat="1" applyFont="1" applyFill="1" applyBorder="1" applyAlignment="1">
      <alignment horizontal="left" vertical="center"/>
    </xf>
    <xf numFmtId="212" fontId="10" fillId="37" borderId="12" xfId="0" applyNumberFormat="1" applyFont="1" applyFill="1" applyBorder="1" applyAlignment="1">
      <alignment horizontal="left" vertical="center"/>
    </xf>
    <xf numFmtId="212" fontId="10" fillId="37" borderId="10" xfId="0" applyNumberFormat="1" applyFont="1" applyFill="1" applyBorder="1" applyAlignment="1">
      <alignment horizontal="right" vertical="center"/>
    </xf>
    <xf numFmtId="212" fontId="10" fillId="37" borderId="0" xfId="0" applyNumberFormat="1" applyFont="1" applyFill="1" applyBorder="1" applyAlignment="1">
      <alignment horizontal="right" vertical="center"/>
    </xf>
    <xf numFmtId="212" fontId="10" fillId="37" borderId="12" xfId="0" applyNumberFormat="1" applyFont="1" applyFill="1" applyBorder="1" applyAlignment="1">
      <alignment horizontal="right" vertical="center"/>
    </xf>
    <xf numFmtId="212" fontId="12" fillId="40" borderId="0" xfId="0" applyNumberFormat="1" applyFont="1" applyFill="1" applyAlignment="1">
      <alignment horizontal="center" vertical="center"/>
    </xf>
    <xf numFmtId="212" fontId="10" fillId="40" borderId="12" xfId="0" applyNumberFormat="1" applyFont="1" applyFill="1" applyBorder="1" applyAlignment="1" quotePrefix="1">
      <alignment horizontal="center" vertical="center" wrapText="1"/>
    </xf>
    <xf numFmtId="216" fontId="21" fillId="37" borderId="0" xfId="52" applyNumberFormat="1" applyFont="1" applyFill="1" applyBorder="1" applyAlignment="1">
      <alignment horizontal="center" vertical="center"/>
      <protection/>
    </xf>
    <xf numFmtId="217" fontId="10" fillId="37" borderId="11" xfId="0" applyNumberFormat="1" applyFont="1" applyFill="1" applyBorder="1" applyAlignment="1">
      <alignment horizontal="center" vertical="center"/>
    </xf>
    <xf numFmtId="2" fontId="12" fillId="40" borderId="0" xfId="0" applyNumberFormat="1" applyFont="1" applyFill="1" applyAlignment="1">
      <alignment horizontal="center" vertical="center" wrapText="1"/>
    </xf>
    <xf numFmtId="216" fontId="21" fillId="37" borderId="0" xfId="0" applyNumberFormat="1" applyFont="1" applyFill="1" applyBorder="1" applyAlignment="1">
      <alignment horizontal="center" vertical="center"/>
    </xf>
    <xf numFmtId="216" fontId="10" fillId="37" borderId="11" xfId="0" applyNumberFormat="1" applyFont="1" applyFill="1" applyBorder="1" applyAlignment="1">
      <alignment horizontal="center" vertical="center"/>
    </xf>
    <xf numFmtId="216" fontId="10" fillId="37" borderId="12" xfId="55" applyNumberFormat="1" applyFont="1" applyFill="1" applyBorder="1" applyAlignment="1" quotePrefix="1">
      <alignment horizontal="center" vertical="center"/>
      <protection/>
    </xf>
    <xf numFmtId="0" fontId="10" fillId="37" borderId="10" xfId="54" applyFont="1" applyFill="1" applyBorder="1" applyAlignment="1">
      <alignment horizontal="center" vertical="center"/>
      <protection/>
    </xf>
    <xf numFmtId="216" fontId="10" fillId="37" borderId="12" xfId="54" applyNumberFormat="1" applyFont="1" applyFill="1" applyBorder="1" applyAlignment="1">
      <alignment horizontal="center" vertical="center" wrapText="1"/>
      <protection/>
    </xf>
    <xf numFmtId="3" fontId="10" fillId="37" borderId="11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readingOrder="2"/>
    </xf>
    <xf numFmtId="3" fontId="21" fillId="37" borderId="0" xfId="52" applyNumberFormat="1" applyFont="1" applyFill="1" applyBorder="1" applyAlignment="1">
      <alignment horizontal="center" vertical="center"/>
      <protection/>
    </xf>
    <xf numFmtId="212" fontId="10" fillId="37" borderId="10" xfId="0" applyNumberFormat="1" applyFont="1" applyFill="1" applyBorder="1" applyAlignment="1" quotePrefix="1">
      <alignment horizontal="left" vertical="center"/>
    </xf>
    <xf numFmtId="212" fontId="10" fillId="37" borderId="12" xfId="0" applyNumberFormat="1" applyFont="1" applyFill="1" applyBorder="1" applyAlignment="1" quotePrefix="1">
      <alignment horizontal="left" vertical="center"/>
    </xf>
    <xf numFmtId="0" fontId="10" fillId="37" borderId="10" xfId="54" applyFont="1" applyFill="1" applyBorder="1" applyAlignment="1">
      <alignment horizontal="right" vertical="center"/>
      <protection/>
    </xf>
    <xf numFmtId="0" fontId="10" fillId="37" borderId="12" xfId="54" applyFont="1" applyFill="1" applyBorder="1" applyAlignment="1" quotePrefix="1">
      <alignment horizontal="right" vertical="center"/>
      <protection/>
    </xf>
    <xf numFmtId="0" fontId="10" fillId="37" borderId="10" xfId="55" applyFont="1" applyFill="1" applyBorder="1" applyAlignment="1">
      <alignment horizontal="center" vertical="center"/>
      <protection/>
    </xf>
    <xf numFmtId="3" fontId="69" fillId="37" borderId="11" xfId="0" applyNumberFormat="1" applyFont="1" applyFill="1" applyBorder="1" applyAlignment="1">
      <alignment horizontal="center" vertical="center"/>
    </xf>
    <xf numFmtId="216" fontId="10" fillId="37" borderId="11" xfId="54" applyNumberFormat="1" applyFont="1" applyFill="1" applyBorder="1" applyAlignment="1">
      <alignment horizontal="center" vertical="center"/>
      <protection/>
    </xf>
    <xf numFmtId="3" fontId="23" fillId="37" borderId="11" xfId="0" applyNumberFormat="1" applyFont="1" applyFill="1" applyBorder="1" applyAlignment="1">
      <alignment horizontal="center" vertical="center"/>
    </xf>
    <xf numFmtId="212" fontId="10" fillId="40" borderId="12" xfId="0" applyNumberFormat="1" applyFont="1" applyFill="1" applyBorder="1" applyAlignment="1">
      <alignment horizontal="center" vertical="center" wrapText="1"/>
    </xf>
    <xf numFmtId="212" fontId="10" fillId="37" borderId="10" xfId="0" applyNumberFormat="1" applyFont="1" applyFill="1" applyBorder="1" applyAlignment="1">
      <alignment horizontal="right" vertical="center" wrapText="1"/>
    </xf>
    <xf numFmtId="212" fontId="10" fillId="37" borderId="12" xfId="0" applyNumberFormat="1" applyFont="1" applyFill="1" applyBorder="1" applyAlignment="1">
      <alignment horizontal="right" vertical="center" wrapText="1"/>
    </xf>
    <xf numFmtId="0" fontId="10" fillId="37" borderId="12" xfId="0" applyFont="1" applyFill="1" applyBorder="1" applyAlignment="1">
      <alignment horizontal="center" vertical="center"/>
    </xf>
    <xf numFmtId="3" fontId="64" fillId="37" borderId="12" xfId="0" applyNumberFormat="1" applyFont="1" applyFill="1" applyBorder="1" applyAlignment="1">
      <alignment horizontal="center" vertical="center"/>
    </xf>
    <xf numFmtId="3" fontId="64" fillId="37" borderId="0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212" fontId="10" fillId="35" borderId="0" xfId="0" applyNumberFormat="1" applyFont="1" applyFill="1" applyAlignment="1">
      <alignment horizontal="center"/>
    </xf>
    <xf numFmtId="212" fontId="10" fillId="34" borderId="0" xfId="0" applyNumberFormat="1" applyFont="1" applyFill="1" applyBorder="1" applyAlignment="1" quotePrefix="1">
      <alignment horizontal="center"/>
    </xf>
    <xf numFmtId="212" fontId="0" fillId="34" borderId="0" xfId="0" applyNumberFormat="1" applyFill="1" applyBorder="1" applyAlignment="1">
      <alignment/>
    </xf>
    <xf numFmtId="212" fontId="10" fillId="34" borderId="12" xfId="0" applyNumberFormat="1" applyFont="1" applyFill="1" applyBorder="1" applyAlignment="1">
      <alignment horizontal="center" vertical="center"/>
    </xf>
    <xf numFmtId="0" fontId="10" fillId="34" borderId="10" xfId="54" applyFont="1" applyFill="1" applyBorder="1" applyAlignment="1">
      <alignment horizontal="right" vertical="center"/>
      <protection/>
    </xf>
    <xf numFmtId="0" fontId="10" fillId="34" borderId="0" xfId="54" applyFont="1" applyFill="1" applyBorder="1" applyAlignment="1" quotePrefix="1">
      <alignment horizontal="right" vertical="center"/>
      <protection/>
    </xf>
    <xf numFmtId="0" fontId="10" fillId="34" borderId="12" xfId="54" applyFont="1" applyFill="1" applyBorder="1" applyAlignment="1" quotePrefix="1">
      <alignment horizontal="right" vertical="center"/>
      <protection/>
    </xf>
    <xf numFmtId="212" fontId="10" fillId="34" borderId="10" xfId="0" applyNumberFormat="1" applyFont="1" applyFill="1" applyBorder="1" applyAlignment="1">
      <alignment horizontal="center" vertical="center"/>
    </xf>
    <xf numFmtId="212" fontId="10" fillId="34" borderId="0" xfId="0" applyNumberFormat="1" applyFont="1" applyFill="1" applyBorder="1" applyAlignment="1">
      <alignment horizontal="center" vertical="center"/>
    </xf>
    <xf numFmtId="0" fontId="10" fillId="34" borderId="10" xfId="54" applyFont="1" applyFill="1" applyBorder="1" applyAlignment="1">
      <alignment horizontal="center" vertical="center"/>
      <protection/>
    </xf>
    <xf numFmtId="0" fontId="10" fillId="34" borderId="0" xfId="54" applyFont="1" applyFill="1" applyBorder="1" applyAlignment="1">
      <alignment horizontal="center" vertical="center"/>
      <protection/>
    </xf>
    <xf numFmtId="212" fontId="10" fillId="35" borderId="0" xfId="0" applyNumberFormat="1" applyFont="1" applyFill="1" applyBorder="1" applyAlignment="1" quotePrefix="1">
      <alignment horizontal="center"/>
    </xf>
    <xf numFmtId="212" fontId="0" fillId="0" borderId="0" xfId="0" applyNumberFormat="1" applyBorder="1" applyAlignment="1">
      <alignment/>
    </xf>
    <xf numFmtId="212" fontId="10" fillId="35" borderId="12" xfId="0" applyNumberFormat="1" applyFont="1" applyFill="1" applyBorder="1" applyAlignment="1">
      <alignment horizontal="center" vertical="center"/>
    </xf>
    <xf numFmtId="212" fontId="10" fillId="34" borderId="0" xfId="0" applyNumberFormat="1" applyFont="1" applyFill="1" applyAlignment="1">
      <alignment horizontal="center"/>
    </xf>
    <xf numFmtId="212" fontId="10" fillId="35" borderId="0" xfId="0" applyNumberFormat="1" applyFont="1" applyFill="1" applyBorder="1" applyAlignment="1">
      <alignment horizontal="right" vertical="center"/>
    </xf>
    <xf numFmtId="212" fontId="10" fillId="35" borderId="12" xfId="0" applyNumberFormat="1" applyFont="1" applyFill="1" applyBorder="1" applyAlignment="1">
      <alignment horizontal="right" vertical="center"/>
    </xf>
    <xf numFmtId="0" fontId="10" fillId="36" borderId="0" xfId="54" applyFont="1" applyFill="1" applyBorder="1" applyAlignment="1">
      <alignment horizontal="center" vertical="center"/>
      <protection/>
    </xf>
    <xf numFmtId="212" fontId="21" fillId="36" borderId="0" xfId="0" applyNumberFormat="1" applyFont="1" applyFill="1" applyBorder="1" applyAlignment="1">
      <alignment horizontal="center" vertical="center"/>
    </xf>
    <xf numFmtId="212" fontId="19" fillId="36" borderId="0" xfId="0" applyNumberFormat="1" applyFont="1" applyFill="1" applyBorder="1" applyAlignment="1">
      <alignment horizontal="center" vertical="center" wrapText="1"/>
    </xf>
    <xf numFmtId="212" fontId="19" fillId="36" borderId="0" xfId="0" applyNumberFormat="1" applyFont="1" applyFill="1" applyBorder="1" applyAlignment="1" quotePrefix="1">
      <alignment horizontal="center" vertical="center" wrapText="1"/>
    </xf>
    <xf numFmtId="212" fontId="10" fillId="35" borderId="0" xfId="0" applyNumberFormat="1" applyFont="1" applyFill="1" applyAlignment="1">
      <alignment horizontal="right" vertical="center"/>
    </xf>
    <xf numFmtId="212" fontId="10" fillId="36" borderId="0" xfId="0" applyNumberFormat="1" applyFont="1" applyFill="1" applyBorder="1" applyAlignment="1">
      <alignment horizontal="right" vertical="center" wrapText="1"/>
    </xf>
    <xf numFmtId="0" fontId="10" fillId="37" borderId="0" xfId="54" applyFont="1" applyFill="1" applyBorder="1" applyAlignment="1">
      <alignment horizontal="center" vertical="center"/>
      <protection/>
    </xf>
    <xf numFmtId="212" fontId="12" fillId="39" borderId="0" xfId="0" applyNumberFormat="1" applyFont="1" applyFill="1" applyBorder="1" applyAlignment="1">
      <alignment horizontal="center" vertical="center"/>
    </xf>
    <xf numFmtId="2" fontId="12" fillId="17" borderId="0" xfId="0" applyNumberFormat="1" applyFont="1" applyFill="1" applyBorder="1" applyAlignment="1">
      <alignment horizontal="center" vertical="center" wrapText="1"/>
    </xf>
    <xf numFmtId="212" fontId="10" fillId="17" borderId="0" xfId="0" applyNumberFormat="1" applyFont="1" applyFill="1" applyBorder="1" applyAlignment="1">
      <alignment horizontal="center" vertical="center" wrapText="1"/>
    </xf>
    <xf numFmtId="212" fontId="10" fillId="38" borderId="0" xfId="0" applyNumberFormat="1" applyFont="1" applyFill="1" applyBorder="1" applyAlignment="1" quotePrefix="1">
      <alignment horizontal="center" vertical="center" wrapText="1"/>
    </xf>
    <xf numFmtId="212" fontId="10" fillId="36" borderId="0" xfId="0" applyNumberFormat="1" applyFont="1" applyFill="1" applyBorder="1" applyAlignment="1" quotePrefix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E18 2" xfId="53"/>
    <cellStyle name="Normal_Feuil1" xfId="54"/>
    <cellStyle name="Normal_Feuil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"/>
          <c:w val="0.998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graphe!$J$29</c:f>
              <c:strCache>
                <c:ptCount val="1"/>
                <c:pt idx="0">
                  <c:v>الرباط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graphe!$K$28:$Q$28</c:f>
              <c:strCache/>
            </c:strRef>
          </c:cat>
          <c:val>
            <c:numRef>
              <c:f>graphe!$K$29:$Q$29</c:f>
              <c:numCache/>
            </c:numRef>
          </c:val>
        </c:ser>
        <c:ser>
          <c:idx val="1"/>
          <c:order val="1"/>
          <c:tx>
            <c:strRef>
              <c:f>graphe!$J$30</c:f>
              <c:strCache>
                <c:ptCount val="1"/>
                <c:pt idx="0">
                  <c:v>القنيطرة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graphe!$K$28:$Q$28</c:f>
              <c:strCache/>
            </c:strRef>
          </c:cat>
          <c:val>
            <c:numRef>
              <c:f>graphe!$K$30:$Q$30</c:f>
              <c:numCache/>
            </c:numRef>
          </c:val>
        </c:ser>
        <c:axId val="13838371"/>
        <c:axId val="57436476"/>
      </c:bar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38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0675"/>
          <c:w val="0.0725"/>
          <c:h val="0.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161925</xdr:rowOff>
    </xdr:from>
    <xdr:to>
      <xdr:col>6</xdr:col>
      <xdr:colOff>857250</xdr:colOff>
      <xdr:row>14</xdr:row>
      <xdr:rowOff>276225</xdr:rowOff>
    </xdr:to>
    <xdr:graphicFrame>
      <xdr:nvGraphicFramePr>
        <xdr:cNvPr id="1" name="Graphique 4"/>
        <xdr:cNvGraphicFramePr/>
      </xdr:nvGraphicFramePr>
      <xdr:xfrm>
        <a:off x="9525" y="2181225"/>
        <a:ext cx="67913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43"/>
  <sheetViews>
    <sheetView view="pageBreakPreview" zoomScale="75" zoomScaleNormal="75" zoomScaleSheetLayoutView="75" zoomScalePageLayoutView="0" workbookViewId="0" topLeftCell="A7">
      <selection activeCell="M4" sqref="M4"/>
    </sheetView>
  </sheetViews>
  <sheetFormatPr defaultColWidth="11.5546875" defaultRowHeight="15"/>
  <cols>
    <col min="1" max="1" width="14.99609375" style="146" customWidth="1"/>
    <col min="2" max="2" width="11.3359375" style="1" customWidth="1"/>
    <col min="3" max="3" width="14.3359375" style="1" customWidth="1"/>
    <col min="4" max="4" width="14.5546875" style="1" customWidth="1"/>
    <col min="5" max="5" width="14.3359375" style="1" customWidth="1"/>
    <col min="6" max="6" width="12.6640625" style="1" customWidth="1"/>
    <col min="7" max="7" width="7.6640625" style="1" customWidth="1"/>
    <col min="8" max="8" width="9.3359375" style="1" customWidth="1"/>
    <col min="9" max="9" width="9.77734375" style="146" customWidth="1"/>
    <col min="10" max="16384" width="11.5546875" style="1" customWidth="1"/>
  </cols>
  <sheetData>
    <row r="1" spans="1:9" ht="45.75" customHeight="1">
      <c r="A1" s="226" t="s">
        <v>206</v>
      </c>
      <c r="B1" s="226"/>
      <c r="C1" s="226"/>
      <c r="D1" s="226"/>
      <c r="E1" s="226"/>
      <c r="F1" s="226"/>
      <c r="G1" s="226"/>
      <c r="H1" s="226"/>
      <c r="I1" s="226"/>
    </row>
    <row r="2" spans="1:9" ht="40.5" customHeight="1">
      <c r="A2" s="226" t="s">
        <v>207</v>
      </c>
      <c r="B2" s="226"/>
      <c r="C2" s="226"/>
      <c r="D2" s="226"/>
      <c r="E2" s="226"/>
      <c r="F2" s="226"/>
      <c r="G2" s="226"/>
      <c r="H2" s="226"/>
      <c r="I2" s="226"/>
    </row>
    <row r="3" spans="1:9" ht="34.5" customHeight="1">
      <c r="A3" s="136"/>
      <c r="B3" s="72"/>
      <c r="C3" s="72"/>
      <c r="D3" s="72"/>
      <c r="E3" s="72"/>
      <c r="F3" s="72"/>
      <c r="G3" s="72"/>
      <c r="H3" s="72"/>
      <c r="I3" s="136"/>
    </row>
    <row r="4" spans="1:9" ht="34.5" customHeight="1">
      <c r="A4" s="137" t="s">
        <v>0</v>
      </c>
      <c r="B4" s="71"/>
      <c r="C4" s="71"/>
      <c r="D4" s="71"/>
      <c r="E4" s="71"/>
      <c r="F4" s="71"/>
      <c r="G4" s="71"/>
      <c r="H4" s="71"/>
      <c r="I4" s="137" t="s">
        <v>21</v>
      </c>
    </row>
    <row r="5" spans="1:9" ht="34.5" customHeight="1">
      <c r="A5" s="137"/>
      <c r="B5" s="71"/>
      <c r="C5" s="71"/>
      <c r="D5" s="227"/>
      <c r="E5" s="227"/>
      <c r="F5" s="227"/>
      <c r="G5" s="71"/>
      <c r="H5" s="71"/>
      <c r="I5" s="137"/>
    </row>
    <row r="6" spans="1:9" ht="34.5" customHeight="1">
      <c r="A6" s="139"/>
      <c r="B6" s="228" t="s">
        <v>193</v>
      </c>
      <c r="C6" s="228"/>
      <c r="D6" s="228"/>
      <c r="E6" s="228"/>
      <c r="F6" s="228"/>
      <c r="G6" s="228"/>
      <c r="H6" s="228"/>
      <c r="I6" s="138" t="s">
        <v>11</v>
      </c>
    </row>
    <row r="7" spans="1:9" ht="34.5" customHeight="1">
      <c r="A7" s="147" t="s">
        <v>1</v>
      </c>
      <c r="B7" s="229" t="s">
        <v>194</v>
      </c>
      <c r="C7" s="229"/>
      <c r="D7" s="229"/>
      <c r="E7" s="229"/>
      <c r="F7" s="229"/>
      <c r="G7" s="229"/>
      <c r="H7" s="229"/>
      <c r="I7" s="139"/>
    </row>
    <row r="8" spans="1:9" ht="34.5" customHeight="1">
      <c r="A8" s="147"/>
      <c r="B8" s="152"/>
      <c r="C8" s="152"/>
      <c r="D8" s="152"/>
      <c r="E8" s="152"/>
      <c r="F8" s="152"/>
      <c r="G8" s="152"/>
      <c r="H8" s="152"/>
      <c r="I8" s="139"/>
    </row>
    <row r="9" spans="1:9" ht="34.5" customHeight="1">
      <c r="A9" s="147"/>
      <c r="B9" s="223" t="s">
        <v>168</v>
      </c>
      <c r="C9" s="223"/>
      <c r="D9" s="223"/>
      <c r="E9" s="223"/>
      <c r="F9" s="223"/>
      <c r="G9" s="223"/>
      <c r="H9" s="223"/>
      <c r="I9" s="138" t="s">
        <v>23</v>
      </c>
    </row>
    <row r="10" spans="1:9" ht="34.5" customHeight="1">
      <c r="A10" s="147" t="s">
        <v>2</v>
      </c>
      <c r="B10" s="224" t="s">
        <v>169</v>
      </c>
      <c r="C10" s="224"/>
      <c r="D10" s="224"/>
      <c r="E10" s="224"/>
      <c r="F10" s="224"/>
      <c r="G10" s="224"/>
      <c r="H10" s="224"/>
      <c r="I10" s="140"/>
    </row>
    <row r="11" spans="1:9" ht="34.5" customHeight="1">
      <c r="A11" s="147"/>
      <c r="B11" s="153"/>
      <c r="C11" s="153"/>
      <c r="D11" s="153"/>
      <c r="E11" s="153"/>
      <c r="F11" s="153"/>
      <c r="G11" s="153"/>
      <c r="H11" s="153"/>
      <c r="I11" s="140"/>
    </row>
    <row r="12" spans="1:9" ht="34.5" customHeight="1">
      <c r="A12" s="147"/>
      <c r="B12" s="225" t="s">
        <v>170</v>
      </c>
      <c r="C12" s="225"/>
      <c r="D12" s="225"/>
      <c r="E12" s="225"/>
      <c r="F12" s="225"/>
      <c r="G12" s="225"/>
      <c r="H12" s="225"/>
      <c r="I12" s="138" t="s">
        <v>35</v>
      </c>
    </row>
    <row r="13" spans="1:9" ht="34.5" customHeight="1">
      <c r="A13" s="147" t="s">
        <v>3</v>
      </c>
      <c r="B13" s="224" t="s">
        <v>195</v>
      </c>
      <c r="C13" s="224"/>
      <c r="D13" s="224"/>
      <c r="E13" s="224"/>
      <c r="F13" s="224"/>
      <c r="G13" s="224"/>
      <c r="H13" s="224"/>
      <c r="I13" s="140"/>
    </row>
    <row r="14" spans="1:9" ht="34.5" customHeight="1">
      <c r="A14" s="147"/>
      <c r="B14" s="154"/>
      <c r="C14" s="154"/>
      <c r="D14" s="154"/>
      <c r="E14" s="154"/>
      <c r="F14" s="154"/>
      <c r="G14" s="154"/>
      <c r="H14" s="154"/>
      <c r="I14" s="140"/>
    </row>
    <row r="15" spans="1:9" ht="34.5" customHeight="1">
      <c r="A15" s="147"/>
      <c r="B15" s="225" t="s">
        <v>196</v>
      </c>
      <c r="C15" s="225"/>
      <c r="D15" s="225"/>
      <c r="E15" s="225"/>
      <c r="F15" s="225"/>
      <c r="G15" s="225"/>
      <c r="H15" s="225"/>
      <c r="I15" s="138" t="s">
        <v>18</v>
      </c>
    </row>
    <row r="16" spans="1:9" ht="34.5" customHeight="1">
      <c r="A16" s="147" t="s">
        <v>4</v>
      </c>
      <c r="B16" s="224" t="s">
        <v>173</v>
      </c>
      <c r="C16" s="224"/>
      <c r="D16" s="224"/>
      <c r="E16" s="224"/>
      <c r="F16" s="224"/>
      <c r="G16" s="224"/>
      <c r="H16" s="224"/>
      <c r="I16" s="140"/>
    </row>
    <row r="17" spans="1:9" ht="34.5" customHeight="1">
      <c r="A17" s="147"/>
      <c r="B17" s="154"/>
      <c r="C17" s="154"/>
      <c r="D17" s="154"/>
      <c r="E17" s="154"/>
      <c r="F17" s="154"/>
      <c r="G17" s="154"/>
      <c r="H17" s="154"/>
      <c r="I17" s="140"/>
    </row>
    <row r="18" spans="1:9" ht="34.5" customHeight="1">
      <c r="A18" s="147"/>
      <c r="B18" s="225" t="s">
        <v>197</v>
      </c>
      <c r="C18" s="225"/>
      <c r="D18" s="225"/>
      <c r="E18" s="225"/>
      <c r="F18" s="225"/>
      <c r="G18" s="225"/>
      <c r="H18" s="225"/>
      <c r="I18" s="141" t="s">
        <v>36</v>
      </c>
    </row>
    <row r="19" spans="1:9" ht="34.5" customHeight="1">
      <c r="A19" s="147" t="s">
        <v>5</v>
      </c>
      <c r="B19" s="224" t="s">
        <v>179</v>
      </c>
      <c r="C19" s="224"/>
      <c r="D19" s="224"/>
      <c r="E19" s="224"/>
      <c r="F19" s="224"/>
      <c r="G19" s="224"/>
      <c r="H19" s="224"/>
      <c r="I19" s="142"/>
    </row>
    <row r="20" spans="1:9" ht="34.5" customHeight="1">
      <c r="A20" s="147"/>
      <c r="B20" s="86"/>
      <c r="C20" s="86"/>
      <c r="D20" s="86"/>
      <c r="E20" s="86"/>
      <c r="F20" s="86"/>
      <c r="G20" s="86"/>
      <c r="H20" s="86"/>
      <c r="I20" s="142"/>
    </row>
    <row r="21" spans="1:9" ht="34.5" customHeight="1">
      <c r="A21" s="139"/>
      <c r="B21" s="225" t="s">
        <v>198</v>
      </c>
      <c r="C21" s="225"/>
      <c r="D21" s="225"/>
      <c r="E21" s="225"/>
      <c r="F21" s="225"/>
      <c r="G21" s="225"/>
      <c r="H21" s="225"/>
      <c r="I21" s="138" t="s">
        <v>99</v>
      </c>
    </row>
    <row r="22" spans="1:9" ht="34.5" customHeight="1">
      <c r="A22" s="147" t="s">
        <v>10</v>
      </c>
      <c r="B22" s="224" t="s">
        <v>181</v>
      </c>
      <c r="C22" s="224"/>
      <c r="D22" s="224"/>
      <c r="E22" s="224"/>
      <c r="F22" s="224"/>
      <c r="G22" s="224"/>
      <c r="H22" s="224"/>
      <c r="I22" s="139"/>
    </row>
    <row r="23" spans="1:9" ht="34.5" customHeight="1">
      <c r="A23" s="147"/>
      <c r="B23" s="86"/>
      <c r="C23" s="86"/>
      <c r="D23" s="86"/>
      <c r="E23" s="86"/>
      <c r="F23" s="86"/>
      <c r="G23" s="86"/>
      <c r="H23" s="86"/>
      <c r="I23" s="139"/>
    </row>
    <row r="24" spans="1:9" ht="34.5" customHeight="1">
      <c r="A24" s="148"/>
      <c r="B24" s="225" t="s">
        <v>199</v>
      </c>
      <c r="C24" s="225"/>
      <c r="D24" s="225"/>
      <c r="E24" s="225"/>
      <c r="F24" s="225"/>
      <c r="G24" s="225"/>
      <c r="H24" s="225"/>
      <c r="I24" s="138" t="s">
        <v>96</v>
      </c>
    </row>
    <row r="25" spans="1:9" ht="34.5" customHeight="1">
      <c r="A25" s="147" t="s">
        <v>24</v>
      </c>
      <c r="B25" s="224" t="s">
        <v>183</v>
      </c>
      <c r="C25" s="224"/>
      <c r="D25" s="224"/>
      <c r="E25" s="224"/>
      <c r="F25" s="224"/>
      <c r="G25" s="224"/>
      <c r="H25" s="224"/>
      <c r="I25" s="143"/>
    </row>
    <row r="26" spans="1:9" ht="34.5" customHeight="1">
      <c r="A26" s="147"/>
      <c r="B26" s="86"/>
      <c r="C26" s="86"/>
      <c r="D26" s="86"/>
      <c r="E26" s="86"/>
      <c r="F26" s="86"/>
      <c r="G26" s="86"/>
      <c r="H26" s="86"/>
      <c r="I26" s="143"/>
    </row>
    <row r="27" spans="1:9" ht="34.5" customHeight="1">
      <c r="A27" s="147"/>
      <c r="B27" s="225" t="s">
        <v>200</v>
      </c>
      <c r="C27" s="225"/>
      <c r="D27" s="225"/>
      <c r="E27" s="225"/>
      <c r="F27" s="225"/>
      <c r="G27" s="225"/>
      <c r="H27" s="225"/>
      <c r="I27" s="138" t="s">
        <v>97</v>
      </c>
    </row>
    <row r="28" spans="1:9" ht="34.5" customHeight="1">
      <c r="A28" s="147" t="s">
        <v>98</v>
      </c>
      <c r="B28" s="224" t="s">
        <v>185</v>
      </c>
      <c r="C28" s="224"/>
      <c r="D28" s="224"/>
      <c r="E28" s="224"/>
      <c r="F28" s="224"/>
      <c r="G28" s="224"/>
      <c r="H28" s="224"/>
      <c r="I28" s="139"/>
    </row>
    <row r="29" spans="1:9" ht="34.5" customHeight="1">
      <c r="A29" s="147"/>
      <c r="B29" s="86"/>
      <c r="C29" s="86"/>
      <c r="D29" s="86"/>
      <c r="E29" s="86"/>
      <c r="F29" s="86"/>
      <c r="G29" s="86"/>
      <c r="H29" s="86"/>
      <c r="I29" s="139"/>
    </row>
    <row r="30" spans="1:9" ht="34.5" customHeight="1">
      <c r="A30" s="144"/>
      <c r="B30" s="225" t="s">
        <v>201</v>
      </c>
      <c r="C30" s="225"/>
      <c r="D30" s="225"/>
      <c r="E30" s="225"/>
      <c r="F30" s="225"/>
      <c r="G30" s="225"/>
      <c r="H30" s="225"/>
      <c r="I30" s="138" t="s">
        <v>107</v>
      </c>
    </row>
    <row r="31" spans="1:9" ht="34.5" customHeight="1">
      <c r="A31" s="147" t="s">
        <v>109</v>
      </c>
      <c r="B31" s="224" t="s">
        <v>187</v>
      </c>
      <c r="C31" s="224"/>
      <c r="D31" s="224"/>
      <c r="E31" s="224"/>
      <c r="F31" s="224"/>
      <c r="G31" s="224"/>
      <c r="H31" s="224"/>
      <c r="I31" s="144"/>
    </row>
    <row r="32" spans="1:9" ht="34.5" customHeight="1">
      <c r="A32" s="144"/>
      <c r="B32" s="86"/>
      <c r="C32" s="86"/>
      <c r="D32" s="86"/>
      <c r="E32" s="86"/>
      <c r="F32" s="86"/>
      <c r="G32" s="86"/>
      <c r="H32" s="86"/>
      <c r="I32" s="144"/>
    </row>
    <row r="33" spans="1:9" ht="34.5" customHeight="1">
      <c r="A33" s="144"/>
      <c r="B33" s="225" t="s">
        <v>189</v>
      </c>
      <c r="C33" s="225"/>
      <c r="D33" s="225"/>
      <c r="E33" s="225"/>
      <c r="F33" s="225"/>
      <c r="G33" s="225"/>
      <c r="H33" s="225"/>
      <c r="I33" s="145" t="s">
        <v>138</v>
      </c>
    </row>
    <row r="34" spans="1:9" ht="34.5" customHeight="1">
      <c r="A34" s="149" t="s">
        <v>147</v>
      </c>
      <c r="B34" s="224" t="s">
        <v>190</v>
      </c>
      <c r="C34" s="224"/>
      <c r="D34" s="224"/>
      <c r="E34" s="224"/>
      <c r="F34" s="224"/>
      <c r="G34" s="224"/>
      <c r="H34" s="224"/>
      <c r="I34" s="144"/>
    </row>
    <row r="35" spans="1:9" ht="34.5" customHeight="1">
      <c r="A35" s="144"/>
      <c r="B35" s="135"/>
      <c r="C35" s="135"/>
      <c r="D35" s="135"/>
      <c r="E35" s="135"/>
      <c r="F35" s="135"/>
      <c r="G35" s="135"/>
      <c r="H35" s="135"/>
      <c r="I35" s="144"/>
    </row>
    <row r="36" spans="1:9" ht="34.5" customHeight="1">
      <c r="A36" s="144"/>
      <c r="B36" s="223" t="s">
        <v>191</v>
      </c>
      <c r="C36" s="223"/>
      <c r="D36" s="223"/>
      <c r="E36" s="223"/>
      <c r="F36" s="223"/>
      <c r="G36" s="223"/>
      <c r="H36" s="223"/>
      <c r="I36" s="145" t="s">
        <v>140</v>
      </c>
    </row>
    <row r="37" spans="1:9" ht="34.5" customHeight="1">
      <c r="A37" s="149" t="s">
        <v>148</v>
      </c>
      <c r="B37" s="224" t="s">
        <v>192</v>
      </c>
      <c r="C37" s="224"/>
      <c r="D37" s="224"/>
      <c r="E37" s="224"/>
      <c r="F37" s="224"/>
      <c r="G37" s="224"/>
      <c r="H37" s="224"/>
      <c r="I37" s="144"/>
    </row>
    <row r="38" spans="1:9" ht="34.5" customHeight="1">
      <c r="A38" s="144"/>
      <c r="B38" s="135"/>
      <c r="C38" s="135"/>
      <c r="D38" s="135"/>
      <c r="E38" s="135"/>
      <c r="F38" s="135"/>
      <c r="G38" s="135"/>
      <c r="H38" s="135"/>
      <c r="I38" s="144"/>
    </row>
    <row r="39" spans="1:9" ht="34.5" customHeight="1">
      <c r="A39" s="144"/>
      <c r="B39" s="223" t="s">
        <v>165</v>
      </c>
      <c r="C39" s="223"/>
      <c r="D39" s="223"/>
      <c r="E39" s="223"/>
      <c r="F39" s="223"/>
      <c r="G39" s="223"/>
      <c r="H39" s="223"/>
      <c r="I39" s="145" t="s">
        <v>142</v>
      </c>
    </row>
    <row r="40" spans="1:9" ht="34.5" customHeight="1">
      <c r="A40" s="149" t="s">
        <v>149</v>
      </c>
      <c r="B40" s="224" t="s">
        <v>203</v>
      </c>
      <c r="C40" s="224"/>
      <c r="D40" s="224"/>
      <c r="E40" s="224"/>
      <c r="F40" s="224"/>
      <c r="G40" s="224"/>
      <c r="H40" s="224"/>
      <c r="I40" s="144"/>
    </row>
    <row r="41" spans="1:9" ht="34.5" customHeight="1">
      <c r="A41" s="144"/>
      <c r="B41" s="135"/>
      <c r="C41" s="135"/>
      <c r="D41" s="135"/>
      <c r="E41" s="135"/>
      <c r="F41" s="135"/>
      <c r="G41" s="135"/>
      <c r="H41" s="135"/>
      <c r="I41" s="144"/>
    </row>
    <row r="42" spans="1:9" ht="34.5" customHeight="1">
      <c r="A42" s="144"/>
      <c r="B42" s="223" t="s">
        <v>159</v>
      </c>
      <c r="C42" s="223"/>
      <c r="D42" s="223"/>
      <c r="E42" s="223"/>
      <c r="F42" s="223"/>
      <c r="G42" s="223"/>
      <c r="H42" s="223"/>
      <c r="I42" s="145" t="s">
        <v>146</v>
      </c>
    </row>
    <row r="43" spans="1:9" ht="34.5" customHeight="1">
      <c r="A43" s="149" t="s">
        <v>150</v>
      </c>
      <c r="B43" s="224" t="s">
        <v>202</v>
      </c>
      <c r="C43" s="224"/>
      <c r="D43" s="224"/>
      <c r="E43" s="224"/>
      <c r="F43" s="224"/>
      <c r="G43" s="224"/>
      <c r="H43" s="224"/>
      <c r="I43" s="144"/>
    </row>
  </sheetData>
  <sheetProtection/>
  <mergeCells count="29">
    <mergeCell ref="B16:H16"/>
    <mergeCell ref="B19:H19"/>
    <mergeCell ref="B22:H22"/>
    <mergeCell ref="B9:H9"/>
    <mergeCell ref="B10:H10"/>
    <mergeCell ref="B21:H21"/>
    <mergeCell ref="B18:H18"/>
    <mergeCell ref="A1:I1"/>
    <mergeCell ref="B15:H15"/>
    <mergeCell ref="D5:F5"/>
    <mergeCell ref="B6:H6"/>
    <mergeCell ref="A2:I2"/>
    <mergeCell ref="B7:H7"/>
    <mergeCell ref="B12:H12"/>
    <mergeCell ref="B13:H13"/>
    <mergeCell ref="B24:H24"/>
    <mergeCell ref="B27:H27"/>
    <mergeCell ref="B30:H30"/>
    <mergeCell ref="B25:H25"/>
    <mergeCell ref="B28:H28"/>
    <mergeCell ref="B31:H31"/>
    <mergeCell ref="B42:H42"/>
    <mergeCell ref="B43:H43"/>
    <mergeCell ref="B33:H33"/>
    <mergeCell ref="B34:H34"/>
    <mergeCell ref="B36:H36"/>
    <mergeCell ref="B37:H37"/>
    <mergeCell ref="B39:H39"/>
    <mergeCell ref="B40:H40"/>
  </mergeCells>
  <hyperlinks>
    <hyperlink ref="A7" location="JUSTICE!A2" display="Tableau 1 :"/>
    <hyperlink ref="A13" location="JUSTICE!A14" display="Tableau 2 :"/>
    <hyperlink ref="A16" location="JUSTICE!A32" display="Tableau 3 :"/>
    <hyperlink ref="A19" location="JUSTICE!A62" display="Tableau 4 :"/>
    <hyperlink ref="A22" location="JUSTICE!A91" display="Tableau 5 :"/>
    <hyperlink ref="A25" location="JUSTICE!A113" display="Tableau 6 :"/>
    <hyperlink ref="A28" location="JUSTICE!A122" display="Tableau 7 :"/>
    <hyperlink ref="I6" location="JUSTICE!I1" display="جدول 1:"/>
    <hyperlink ref="I12" location="JUSTICE!I13" display="جدول 2: "/>
    <hyperlink ref="I15" location="JUSTICE!I31" display="جدول 3:"/>
    <hyperlink ref="I18" location="JUSTICE!I61" display="جدول 4:"/>
    <hyperlink ref="I21" location="JUSTICE!I90" display="جدول 5: "/>
    <hyperlink ref="I24" location="JUSTICE!I112" display="جدول 6:"/>
    <hyperlink ref="I27" location="JUSTICE!I121" display="جدول 7: "/>
    <hyperlink ref="A10" location="JUSTICE!A14" display="Tableau 2 :"/>
    <hyperlink ref="I9" location="JUSTICE!I13" display="جدول 2: "/>
    <hyperlink ref="I30" location="JUSTICE!I121" display="جدول 7: "/>
    <hyperlink ref="A31" location="JUSTICE!A122" display="Tableau 7 :"/>
    <hyperlink ref="I33" location="JUSTICE!I121" display="جدول 7: "/>
    <hyperlink ref="I36" location="JUSTICE!I121" display="جدول 7: "/>
    <hyperlink ref="I39" location="JUSTICE!I121" display="جدول 7: "/>
    <hyperlink ref="I42" location="JUSTICE!I121" display="جدول 7: "/>
    <hyperlink ref="A34" location="JUSTICE!A122" display="Tableau 7 :"/>
    <hyperlink ref="A37" location="JUSTICE!A122" display="Tableau 7 :"/>
    <hyperlink ref="A40" location="JUSTICE!A122" display="Tableau 7 :"/>
    <hyperlink ref="A43" location="JUSTICE!A122" display="Tableau 7 :"/>
  </hyperlinks>
  <printOptions horizontalCentered="1"/>
  <pageMargins left="0.1968503937007874" right="0.1968503937007874" top="0.5905511811023623" bottom="0.3937007874015748" header="0.1968503937007874" footer="0.1968503937007874"/>
  <pageSetup firstPageNumber="181" useFirstPageNumber="1" horizontalDpi="600" verticalDpi="600" orientation="portrait" paperSize="9" scale="75" r:id="rId1"/>
  <headerFooter alignWithMargins="0">
    <oddFooter>&amp;C&amp;"Times New Roman,Normal"&amp;11&amp;P</oddFooter>
  </headerFooter>
  <rowBreaks count="1" manualBreakCount="1"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J191"/>
  <sheetViews>
    <sheetView tabSelected="1" view="pageBreakPreview" zoomScale="75" zoomScaleSheetLayoutView="75" zoomScalePageLayoutView="0" workbookViewId="0" topLeftCell="A28">
      <selection activeCell="E4" sqref="E4"/>
    </sheetView>
  </sheetViews>
  <sheetFormatPr defaultColWidth="9.77734375" defaultRowHeight="15"/>
  <cols>
    <col min="1" max="1" width="17.5546875" style="2" customWidth="1"/>
    <col min="2" max="2" width="12.6640625" style="2" customWidth="1"/>
    <col min="3" max="3" width="13.21484375" style="2" customWidth="1"/>
    <col min="4" max="4" width="14.21484375" style="2" customWidth="1"/>
    <col min="5" max="5" width="14.3359375" style="2" customWidth="1"/>
    <col min="6" max="6" width="13.3359375" style="2" customWidth="1"/>
    <col min="7" max="7" width="12.99609375" style="2" customWidth="1"/>
    <col min="8" max="8" width="13.3359375" style="2" customWidth="1"/>
    <col min="9" max="9" width="16.77734375" style="2" customWidth="1"/>
    <col min="10" max="10" width="5.3359375" style="1" customWidth="1"/>
    <col min="11" max="16384" width="9.77734375" style="2" customWidth="1"/>
  </cols>
  <sheetData>
    <row r="1" spans="1:9" ht="52.5" customHeight="1">
      <c r="A1" s="214"/>
      <c r="B1" s="240" t="s">
        <v>193</v>
      </c>
      <c r="C1" s="240"/>
      <c r="D1" s="240"/>
      <c r="E1" s="240"/>
      <c r="F1" s="240"/>
      <c r="G1" s="240"/>
      <c r="H1" s="240"/>
      <c r="I1" s="214"/>
    </row>
    <row r="2" spans="1:10" ht="34.5" customHeight="1">
      <c r="A2" s="215" t="s">
        <v>1</v>
      </c>
      <c r="B2" s="257" t="s">
        <v>167</v>
      </c>
      <c r="C2" s="257"/>
      <c r="D2" s="257"/>
      <c r="E2" s="257"/>
      <c r="F2" s="257"/>
      <c r="G2" s="257"/>
      <c r="H2" s="257"/>
      <c r="I2" s="215" t="s">
        <v>11</v>
      </c>
      <c r="J2" s="151"/>
    </row>
    <row r="3" spans="1:9" ht="34.5" customHeight="1">
      <c r="A3" s="192" t="s">
        <v>25</v>
      </c>
      <c r="B3" s="193" t="s">
        <v>26</v>
      </c>
      <c r="C3" s="193" t="s">
        <v>103</v>
      </c>
      <c r="D3" s="194" t="s">
        <v>27</v>
      </c>
      <c r="E3" s="193" t="s">
        <v>28</v>
      </c>
      <c r="F3" s="193" t="s">
        <v>29</v>
      </c>
      <c r="G3" s="193" t="s">
        <v>209</v>
      </c>
      <c r="H3" s="193" t="s">
        <v>112</v>
      </c>
      <c r="I3" s="258" t="s">
        <v>210</v>
      </c>
    </row>
    <row r="4" spans="1:9" ht="34.5" customHeight="1">
      <c r="A4" s="195"/>
      <c r="B4" s="196" t="s">
        <v>30</v>
      </c>
      <c r="C4" s="196" t="s">
        <v>104</v>
      </c>
      <c r="D4" s="196" t="s">
        <v>31</v>
      </c>
      <c r="E4" s="196" t="s">
        <v>32</v>
      </c>
      <c r="F4" s="196" t="s">
        <v>33</v>
      </c>
      <c r="G4" s="196" t="s">
        <v>113</v>
      </c>
      <c r="H4" s="196" t="s">
        <v>114</v>
      </c>
      <c r="I4" s="259"/>
    </row>
    <row r="5" spans="1:9" ht="39.75" customHeight="1">
      <c r="A5" s="197" t="s">
        <v>37</v>
      </c>
      <c r="B5" s="87">
        <v>534</v>
      </c>
      <c r="C5" s="105">
        <v>54</v>
      </c>
      <c r="D5" s="115">
        <v>48</v>
      </c>
      <c r="E5" s="107">
        <v>287</v>
      </c>
      <c r="F5" s="106">
        <v>225</v>
      </c>
      <c r="G5" s="87">
        <v>170</v>
      </c>
      <c r="H5" s="108">
        <v>1858</v>
      </c>
      <c r="I5" s="198" t="s">
        <v>38</v>
      </c>
    </row>
    <row r="6" spans="1:9" ht="39.75" customHeight="1">
      <c r="A6" s="199" t="s">
        <v>110</v>
      </c>
      <c r="B6" s="109">
        <v>178</v>
      </c>
      <c r="C6" s="110">
        <v>29</v>
      </c>
      <c r="D6" s="116">
        <v>12</v>
      </c>
      <c r="E6" s="112">
        <v>79</v>
      </c>
      <c r="F6" s="111">
        <v>109</v>
      </c>
      <c r="G6" s="109">
        <v>79</v>
      </c>
      <c r="H6" s="113">
        <v>521</v>
      </c>
      <c r="I6" s="200" t="s">
        <v>111</v>
      </c>
    </row>
    <row r="7" spans="1:9" s="86" customFormat="1" ht="15.75" customHeight="1">
      <c r="A7" s="156" t="s">
        <v>163</v>
      </c>
      <c r="C7" s="135"/>
      <c r="D7" s="135"/>
      <c r="E7" s="135"/>
      <c r="F7" s="135"/>
      <c r="G7" s="135"/>
      <c r="H7" s="135"/>
      <c r="I7" s="157" t="s">
        <v>164</v>
      </c>
    </row>
    <row r="8" spans="1:9" ht="39.75" customHeight="1">
      <c r="A8" s="182"/>
      <c r="B8" s="135"/>
      <c r="C8" s="135"/>
      <c r="D8" s="135"/>
      <c r="E8" s="135"/>
      <c r="F8" s="135"/>
      <c r="G8" s="135"/>
      <c r="H8" s="135"/>
      <c r="I8" s="184"/>
    </row>
    <row r="9" spans="1:9" ht="39.75" customHeight="1">
      <c r="A9" s="182"/>
      <c r="B9" s="135"/>
      <c r="C9" s="135"/>
      <c r="D9" s="135"/>
      <c r="E9" s="135"/>
      <c r="F9" s="135"/>
      <c r="G9" s="135"/>
      <c r="H9" s="135"/>
      <c r="I9" s="184"/>
    </row>
    <row r="10" spans="1:9" ht="39.75" customHeight="1">
      <c r="A10" s="182"/>
      <c r="B10" s="135"/>
      <c r="C10" s="135"/>
      <c r="D10" s="135"/>
      <c r="E10" s="135"/>
      <c r="F10" s="135"/>
      <c r="G10" s="135"/>
      <c r="H10" s="135"/>
      <c r="I10" s="184"/>
    </row>
    <row r="11" spans="1:9" ht="30" customHeight="1">
      <c r="A11" s="214"/>
      <c r="B11" s="236" t="s">
        <v>168</v>
      </c>
      <c r="C11" s="236"/>
      <c r="D11" s="236"/>
      <c r="E11" s="236"/>
      <c r="F11" s="236"/>
      <c r="G11" s="236"/>
      <c r="H11" s="236"/>
      <c r="I11" s="214"/>
    </row>
    <row r="12" spans="1:9" ht="30" customHeight="1">
      <c r="A12" s="216" t="s">
        <v>2</v>
      </c>
      <c r="B12" s="237" t="s">
        <v>169</v>
      </c>
      <c r="C12" s="237"/>
      <c r="D12" s="237"/>
      <c r="E12" s="237"/>
      <c r="F12" s="237"/>
      <c r="G12" s="237"/>
      <c r="H12" s="237"/>
      <c r="I12" s="217" t="s">
        <v>34</v>
      </c>
    </row>
    <row r="13" spans="1:10" ht="34.5" customHeight="1">
      <c r="A13" s="182"/>
      <c r="B13" s="201"/>
      <c r="C13" s="202" t="s">
        <v>92</v>
      </c>
      <c r="D13" s="202" t="s">
        <v>79</v>
      </c>
      <c r="E13" s="202" t="s">
        <v>80</v>
      </c>
      <c r="F13" s="202" t="s">
        <v>81</v>
      </c>
      <c r="G13" s="203" t="s">
        <v>91</v>
      </c>
      <c r="H13" s="183" t="s">
        <v>100</v>
      </c>
      <c r="I13" s="184"/>
      <c r="J13" s="64"/>
    </row>
    <row r="14" spans="1:10" ht="34.5" customHeight="1">
      <c r="A14" s="185"/>
      <c r="B14" s="204"/>
      <c r="C14" s="205" t="s">
        <v>94</v>
      </c>
      <c r="D14" s="186" t="s">
        <v>82</v>
      </c>
      <c r="E14" s="186" t="s">
        <v>83</v>
      </c>
      <c r="F14" s="186" t="s">
        <v>84</v>
      </c>
      <c r="G14" s="206" t="s">
        <v>93</v>
      </c>
      <c r="H14" s="186" t="s">
        <v>95</v>
      </c>
      <c r="I14" s="187"/>
      <c r="J14" s="83"/>
    </row>
    <row r="15" spans="1:10" ht="39.75" customHeight="1">
      <c r="A15" s="171" t="s">
        <v>85</v>
      </c>
      <c r="B15" s="93"/>
      <c r="C15" s="121">
        <v>1117</v>
      </c>
      <c r="D15" s="121">
        <v>805</v>
      </c>
      <c r="E15" s="121">
        <v>56</v>
      </c>
      <c r="F15" s="121">
        <v>2548</v>
      </c>
      <c r="G15" s="121">
        <v>10161</v>
      </c>
      <c r="H15" s="122">
        <v>19173</v>
      </c>
      <c r="I15" s="188" t="s">
        <v>88</v>
      </c>
      <c r="J15" s="82"/>
    </row>
    <row r="16" spans="1:10" ht="39.75" customHeight="1">
      <c r="A16" s="171" t="s">
        <v>86</v>
      </c>
      <c r="B16" s="93"/>
      <c r="C16" s="121">
        <v>778</v>
      </c>
      <c r="D16" s="121">
        <v>721</v>
      </c>
      <c r="E16" s="121">
        <v>42</v>
      </c>
      <c r="F16" s="121">
        <v>878</v>
      </c>
      <c r="G16" s="121">
        <v>9156</v>
      </c>
      <c r="H16" s="122">
        <v>15342</v>
      </c>
      <c r="I16" s="189" t="s">
        <v>89</v>
      </c>
      <c r="J16" s="82"/>
    </row>
    <row r="17" spans="1:10" ht="39.75" customHeight="1">
      <c r="A17" s="190" t="s">
        <v>87</v>
      </c>
      <c r="B17" s="123"/>
      <c r="C17" s="162">
        <v>559</v>
      </c>
      <c r="D17" s="162">
        <v>427</v>
      </c>
      <c r="E17" s="162">
        <v>29</v>
      </c>
      <c r="F17" s="162">
        <v>1869</v>
      </c>
      <c r="G17" s="162">
        <v>1090</v>
      </c>
      <c r="H17" s="124">
        <v>5501</v>
      </c>
      <c r="I17" s="191" t="s">
        <v>90</v>
      </c>
      <c r="J17" s="82"/>
    </row>
    <row r="18" spans="1:9" s="86" customFormat="1" ht="15.75" customHeight="1">
      <c r="A18" s="156" t="s">
        <v>163</v>
      </c>
      <c r="C18" s="135"/>
      <c r="D18" s="135"/>
      <c r="E18" s="135"/>
      <c r="F18" s="135"/>
      <c r="G18" s="135"/>
      <c r="H18" s="135"/>
      <c r="I18" s="157" t="s">
        <v>164</v>
      </c>
    </row>
    <row r="19" spans="1:9" ht="39.75" customHeight="1">
      <c r="A19" s="182"/>
      <c r="B19" s="135"/>
      <c r="C19" s="135"/>
      <c r="D19" s="135"/>
      <c r="E19" s="135"/>
      <c r="F19" s="135"/>
      <c r="G19" s="135"/>
      <c r="H19" s="135"/>
      <c r="I19" s="184"/>
    </row>
    <row r="20" spans="1:9" ht="39.75" customHeight="1">
      <c r="A20" s="182"/>
      <c r="B20" s="135"/>
      <c r="C20" s="135"/>
      <c r="D20" s="135"/>
      <c r="E20" s="135"/>
      <c r="F20" s="135"/>
      <c r="G20" s="135"/>
      <c r="H20" s="135"/>
      <c r="I20" s="184"/>
    </row>
    <row r="21" spans="1:9" ht="39.75" customHeight="1">
      <c r="A21" s="182"/>
      <c r="B21" s="135"/>
      <c r="C21" s="135"/>
      <c r="D21" s="135"/>
      <c r="E21" s="135"/>
      <c r="F21" s="135"/>
      <c r="G21" s="135"/>
      <c r="H21" s="135"/>
      <c r="I21" s="184"/>
    </row>
    <row r="22" spans="1:9" ht="30" customHeight="1">
      <c r="A22" s="214"/>
      <c r="B22" s="236" t="s">
        <v>170</v>
      </c>
      <c r="C22" s="236"/>
      <c r="D22" s="236"/>
      <c r="E22" s="236"/>
      <c r="F22" s="236"/>
      <c r="G22" s="236"/>
      <c r="H22" s="236"/>
      <c r="I22" s="214"/>
    </row>
    <row r="23" spans="1:9" ht="30" customHeight="1">
      <c r="A23" s="216" t="s">
        <v>3</v>
      </c>
      <c r="B23" s="237" t="s">
        <v>171</v>
      </c>
      <c r="C23" s="237"/>
      <c r="D23" s="237"/>
      <c r="E23" s="237"/>
      <c r="F23" s="237"/>
      <c r="G23" s="237"/>
      <c r="H23" s="237"/>
      <c r="I23" s="217" t="s">
        <v>13</v>
      </c>
    </row>
    <row r="24" spans="1:9" ht="34.5" customHeight="1">
      <c r="A24" s="182"/>
      <c r="B24" s="201"/>
      <c r="C24" s="202" t="s">
        <v>92</v>
      </c>
      <c r="D24" s="202" t="s">
        <v>79</v>
      </c>
      <c r="E24" s="202" t="s">
        <v>80</v>
      </c>
      <c r="F24" s="202" t="s">
        <v>81</v>
      </c>
      <c r="G24" s="203" t="s">
        <v>91</v>
      </c>
      <c r="H24" s="183" t="s">
        <v>100</v>
      </c>
      <c r="I24" s="184"/>
    </row>
    <row r="25" spans="1:9" ht="34.5" customHeight="1">
      <c r="A25" s="185"/>
      <c r="B25" s="204"/>
      <c r="C25" s="205" t="s">
        <v>94</v>
      </c>
      <c r="D25" s="186" t="s">
        <v>82</v>
      </c>
      <c r="E25" s="186" t="s">
        <v>83</v>
      </c>
      <c r="F25" s="186" t="s">
        <v>84</v>
      </c>
      <c r="G25" s="206" t="s">
        <v>93</v>
      </c>
      <c r="H25" s="186" t="s">
        <v>95</v>
      </c>
      <c r="I25" s="187"/>
    </row>
    <row r="26" spans="1:10" ht="39.75" customHeight="1">
      <c r="A26" s="171" t="s">
        <v>85</v>
      </c>
      <c r="B26" s="86"/>
      <c r="C26" s="114">
        <v>0</v>
      </c>
      <c r="D26" s="121">
        <v>1369</v>
      </c>
      <c r="E26" s="121">
        <v>56</v>
      </c>
      <c r="F26" s="121">
        <v>976</v>
      </c>
      <c r="G26" s="121">
        <v>1396</v>
      </c>
      <c r="H26" s="122">
        <v>10016</v>
      </c>
      <c r="I26" s="188" t="s">
        <v>88</v>
      </c>
      <c r="J26" s="84"/>
    </row>
    <row r="27" spans="1:10" ht="39.75" customHeight="1">
      <c r="A27" s="171" t="s">
        <v>86</v>
      </c>
      <c r="B27" s="86"/>
      <c r="C27" s="114">
        <v>0</v>
      </c>
      <c r="D27" s="121">
        <v>1586</v>
      </c>
      <c r="E27" s="121">
        <v>60</v>
      </c>
      <c r="F27" s="121">
        <v>964</v>
      </c>
      <c r="G27" s="121">
        <v>1396</v>
      </c>
      <c r="H27" s="122">
        <v>10129</v>
      </c>
      <c r="I27" s="189" t="s">
        <v>89</v>
      </c>
      <c r="J27" s="82"/>
    </row>
    <row r="28" spans="1:10" ht="39.75" customHeight="1">
      <c r="A28" s="190" t="s">
        <v>87</v>
      </c>
      <c r="B28" s="204"/>
      <c r="C28" s="155">
        <v>0</v>
      </c>
      <c r="D28" s="162">
        <v>616</v>
      </c>
      <c r="E28" s="155" t="s">
        <v>121</v>
      </c>
      <c r="F28" s="162">
        <v>475</v>
      </c>
      <c r="G28" s="155">
        <v>0</v>
      </c>
      <c r="H28" s="124">
        <v>3353</v>
      </c>
      <c r="I28" s="191" t="s">
        <v>90</v>
      </c>
      <c r="J28" s="82"/>
    </row>
    <row r="29" spans="1:9" s="86" customFormat="1" ht="15.75" customHeight="1">
      <c r="A29" s="156" t="s">
        <v>163</v>
      </c>
      <c r="C29" s="135"/>
      <c r="D29" s="135"/>
      <c r="E29" s="135"/>
      <c r="F29" s="135"/>
      <c r="G29" s="135"/>
      <c r="H29" s="135"/>
      <c r="I29" s="157" t="s">
        <v>164</v>
      </c>
    </row>
    <row r="30" spans="1:10" ht="30" customHeight="1">
      <c r="A30" s="214"/>
      <c r="B30" s="236" t="s">
        <v>172</v>
      </c>
      <c r="C30" s="236"/>
      <c r="D30" s="236"/>
      <c r="E30" s="236"/>
      <c r="F30" s="236"/>
      <c r="G30" s="236"/>
      <c r="H30" s="236"/>
      <c r="I30" s="214"/>
      <c r="J30" s="82"/>
    </row>
    <row r="31" spans="1:10" ht="35.25" customHeight="1">
      <c r="A31" s="218" t="s">
        <v>4</v>
      </c>
      <c r="B31" s="237" t="s">
        <v>173</v>
      </c>
      <c r="C31" s="237"/>
      <c r="D31" s="237"/>
      <c r="E31" s="237"/>
      <c r="F31" s="237"/>
      <c r="G31" s="237"/>
      <c r="H31" s="237"/>
      <c r="I31" s="219" t="s">
        <v>18</v>
      </c>
      <c r="J31" s="82"/>
    </row>
    <row r="32" spans="1:10" ht="34.5" customHeight="1">
      <c r="A32" s="249" t="s">
        <v>9</v>
      </c>
      <c r="B32" s="207" t="s">
        <v>151</v>
      </c>
      <c r="C32" s="207" t="s">
        <v>152</v>
      </c>
      <c r="D32" s="244" t="s">
        <v>153</v>
      </c>
      <c r="E32" s="244"/>
      <c r="F32" s="207" t="s">
        <v>46</v>
      </c>
      <c r="G32" s="207" t="s">
        <v>47</v>
      </c>
      <c r="H32" s="166" t="s">
        <v>71</v>
      </c>
      <c r="I32" s="251" t="s">
        <v>69</v>
      </c>
      <c r="J32" s="74"/>
    </row>
    <row r="33" spans="1:10" ht="34.5" customHeight="1">
      <c r="A33" s="250"/>
      <c r="B33" s="208" t="s">
        <v>154</v>
      </c>
      <c r="C33" s="209" t="s">
        <v>155</v>
      </c>
      <c r="D33" s="245" t="s">
        <v>156</v>
      </c>
      <c r="E33" s="245"/>
      <c r="F33" s="208" t="s">
        <v>158</v>
      </c>
      <c r="G33" s="208" t="s">
        <v>157</v>
      </c>
      <c r="H33" s="196" t="s">
        <v>72</v>
      </c>
      <c r="I33" s="252"/>
      <c r="J33" s="75"/>
    </row>
    <row r="34" spans="1:9" ht="39.75" customHeight="1">
      <c r="A34" s="169" t="s">
        <v>63</v>
      </c>
      <c r="B34" s="160">
        <v>575</v>
      </c>
      <c r="C34" s="160">
        <v>12057</v>
      </c>
      <c r="D34" s="241">
        <v>13548</v>
      </c>
      <c r="E34" s="241"/>
      <c r="F34" s="160">
        <v>396</v>
      </c>
      <c r="G34" s="160">
        <v>1580</v>
      </c>
      <c r="H34" s="127">
        <v>40453</v>
      </c>
      <c r="I34" s="170" t="s">
        <v>38</v>
      </c>
    </row>
    <row r="35" spans="1:10" ht="39.75" customHeight="1">
      <c r="A35" s="169" t="s">
        <v>41</v>
      </c>
      <c r="B35" s="160">
        <v>1275</v>
      </c>
      <c r="C35" s="160">
        <v>7216</v>
      </c>
      <c r="D35" s="241">
        <v>12021</v>
      </c>
      <c r="E35" s="241"/>
      <c r="F35" s="160">
        <v>644</v>
      </c>
      <c r="G35" s="160">
        <v>868</v>
      </c>
      <c r="H35" s="127">
        <v>38769</v>
      </c>
      <c r="I35" s="170" t="s">
        <v>64</v>
      </c>
      <c r="J35" s="78"/>
    </row>
    <row r="36" spans="1:10" ht="39.75" customHeight="1">
      <c r="A36" s="169" t="s">
        <v>102</v>
      </c>
      <c r="B36" s="160">
        <v>694</v>
      </c>
      <c r="C36" s="160">
        <v>4495</v>
      </c>
      <c r="D36" s="241">
        <v>6967</v>
      </c>
      <c r="E36" s="241"/>
      <c r="F36" s="160">
        <v>787</v>
      </c>
      <c r="G36" s="160">
        <v>951</v>
      </c>
      <c r="H36" s="127">
        <v>22854</v>
      </c>
      <c r="I36" s="170" t="s">
        <v>101</v>
      </c>
      <c r="J36" s="78"/>
    </row>
    <row r="37" spans="1:10" ht="39.75" customHeight="1">
      <c r="A37" s="171" t="s">
        <v>39</v>
      </c>
      <c r="B37" s="160">
        <v>162</v>
      </c>
      <c r="C37" s="160">
        <v>1834</v>
      </c>
      <c r="D37" s="241">
        <v>5410</v>
      </c>
      <c r="E37" s="241"/>
      <c r="F37" s="160">
        <v>476</v>
      </c>
      <c r="G37" s="160">
        <v>238</v>
      </c>
      <c r="H37" s="127">
        <v>12922</v>
      </c>
      <c r="I37" s="171" t="s">
        <v>65</v>
      </c>
      <c r="J37" s="78"/>
    </row>
    <row r="38" spans="1:10" ht="39.75" customHeight="1">
      <c r="A38" s="172" t="s">
        <v>40</v>
      </c>
      <c r="B38" s="160">
        <v>9</v>
      </c>
      <c r="C38" s="160">
        <v>474</v>
      </c>
      <c r="D38" s="241">
        <v>1750</v>
      </c>
      <c r="E38" s="241"/>
      <c r="F38" s="160">
        <v>330</v>
      </c>
      <c r="G38" s="160">
        <v>38</v>
      </c>
      <c r="H38" s="127">
        <v>3586</v>
      </c>
      <c r="I38" s="172" t="s">
        <v>70</v>
      </c>
      <c r="J38" s="78"/>
    </row>
    <row r="39" spans="1:10" ht="39.75" customHeight="1">
      <c r="A39" s="172" t="s">
        <v>174</v>
      </c>
      <c r="B39" s="160">
        <v>59</v>
      </c>
      <c r="C39" s="160">
        <v>1503</v>
      </c>
      <c r="D39" s="241">
        <v>3524</v>
      </c>
      <c r="E39" s="241"/>
      <c r="F39" s="160">
        <v>649</v>
      </c>
      <c r="G39" s="160">
        <v>159</v>
      </c>
      <c r="H39" s="127">
        <v>8810</v>
      </c>
      <c r="I39" s="172" t="s">
        <v>177</v>
      </c>
      <c r="J39" s="78"/>
    </row>
    <row r="40" spans="1:10" ht="39.75" customHeight="1">
      <c r="A40" s="171" t="s">
        <v>110</v>
      </c>
      <c r="B40" s="163">
        <v>337</v>
      </c>
      <c r="C40" s="163">
        <v>6793</v>
      </c>
      <c r="D40" s="241">
        <v>12262</v>
      </c>
      <c r="E40" s="241"/>
      <c r="F40" s="163">
        <v>527</v>
      </c>
      <c r="G40" s="163">
        <v>1480</v>
      </c>
      <c r="H40" s="126">
        <v>34152</v>
      </c>
      <c r="I40" s="172" t="s">
        <v>111</v>
      </c>
      <c r="J40" s="78"/>
    </row>
    <row r="41" spans="1:10" ht="39.75" customHeight="1">
      <c r="A41" s="171" t="s">
        <v>119</v>
      </c>
      <c r="B41" s="163">
        <v>57</v>
      </c>
      <c r="C41" s="163">
        <v>1747</v>
      </c>
      <c r="D41" s="241">
        <v>3274</v>
      </c>
      <c r="E41" s="241"/>
      <c r="F41" s="163">
        <v>210</v>
      </c>
      <c r="G41" s="163">
        <v>304</v>
      </c>
      <c r="H41" s="126">
        <v>8973</v>
      </c>
      <c r="I41" s="172" t="s">
        <v>120</v>
      </c>
      <c r="J41" s="78"/>
    </row>
    <row r="42" spans="1:10" ht="39.75" customHeight="1">
      <c r="A42" s="171" t="s">
        <v>117</v>
      </c>
      <c r="B42" s="163">
        <v>73</v>
      </c>
      <c r="C42" s="163">
        <v>1723</v>
      </c>
      <c r="D42" s="241">
        <v>4584</v>
      </c>
      <c r="E42" s="241"/>
      <c r="F42" s="163">
        <v>255</v>
      </c>
      <c r="G42" s="163">
        <v>177</v>
      </c>
      <c r="H42" s="126">
        <v>10883</v>
      </c>
      <c r="I42" s="172" t="s">
        <v>118</v>
      </c>
      <c r="J42" s="78"/>
    </row>
    <row r="43" spans="1:10" ht="39.75" customHeight="1">
      <c r="A43" s="171" t="s">
        <v>115</v>
      </c>
      <c r="B43" s="163">
        <v>51</v>
      </c>
      <c r="C43" s="163">
        <v>1705</v>
      </c>
      <c r="D43" s="241">
        <v>3683</v>
      </c>
      <c r="E43" s="241"/>
      <c r="F43" s="163">
        <v>450</v>
      </c>
      <c r="G43" s="163">
        <v>147</v>
      </c>
      <c r="H43" s="126">
        <v>9724</v>
      </c>
      <c r="I43" s="172" t="s">
        <v>116</v>
      </c>
      <c r="J43" s="78"/>
    </row>
    <row r="44" spans="1:10" ht="39.75" customHeight="1">
      <c r="A44" s="171" t="s">
        <v>175</v>
      </c>
      <c r="B44" s="163">
        <v>53</v>
      </c>
      <c r="C44" s="163">
        <v>1398</v>
      </c>
      <c r="D44" s="241">
        <v>4043</v>
      </c>
      <c r="E44" s="241"/>
      <c r="F44" s="163">
        <v>375</v>
      </c>
      <c r="G44" s="163">
        <v>111</v>
      </c>
      <c r="H44" s="126">
        <v>8154</v>
      </c>
      <c r="I44" s="172" t="s">
        <v>176</v>
      </c>
      <c r="J44" s="78"/>
    </row>
    <row r="45" spans="1:9" ht="39.75" customHeight="1">
      <c r="A45" s="95" t="s">
        <v>6</v>
      </c>
      <c r="B45" s="210">
        <f>SUM(B34:B44)</f>
        <v>3345</v>
      </c>
      <c r="C45" s="210">
        <f aca="true" t="shared" si="0" ref="C45:H45">SUM(C34:C44)</f>
        <v>40945</v>
      </c>
      <c r="D45" s="246">
        <f t="shared" si="0"/>
        <v>71066</v>
      </c>
      <c r="E45" s="246"/>
      <c r="F45" s="210">
        <f t="shared" si="0"/>
        <v>5099</v>
      </c>
      <c r="G45" s="210">
        <f t="shared" si="0"/>
        <v>6053</v>
      </c>
      <c r="H45" s="210">
        <f t="shared" si="0"/>
        <v>199280</v>
      </c>
      <c r="I45" s="173" t="s">
        <v>12</v>
      </c>
    </row>
    <row r="46" spans="1:9" s="86" customFormat="1" ht="15.75" customHeight="1">
      <c r="A46" s="156" t="s">
        <v>163</v>
      </c>
      <c r="C46" s="135"/>
      <c r="D46" s="135"/>
      <c r="E46" s="135"/>
      <c r="F46" s="135"/>
      <c r="G46" s="135"/>
      <c r="H46" s="135"/>
      <c r="I46" s="157" t="s">
        <v>164</v>
      </c>
    </row>
    <row r="47" spans="1:9" ht="33" customHeight="1">
      <c r="A47" s="182"/>
      <c r="B47" s="135"/>
      <c r="C47" s="135"/>
      <c r="D47" s="135"/>
      <c r="E47" s="135"/>
      <c r="F47" s="135"/>
      <c r="G47" s="135"/>
      <c r="H47" s="135"/>
      <c r="I47" s="184"/>
    </row>
    <row r="48" spans="1:9" ht="33" customHeight="1">
      <c r="A48" s="182"/>
      <c r="B48" s="135"/>
      <c r="C48" s="135"/>
      <c r="D48" s="135"/>
      <c r="E48" s="135"/>
      <c r="F48" s="135"/>
      <c r="G48" s="135"/>
      <c r="H48" s="135"/>
      <c r="I48" s="184"/>
    </row>
    <row r="49" spans="1:9" ht="33" customHeight="1">
      <c r="A49" s="182"/>
      <c r="B49" s="135"/>
      <c r="C49" s="135"/>
      <c r="D49" s="135"/>
      <c r="E49" s="135"/>
      <c r="F49" s="135"/>
      <c r="G49" s="135"/>
      <c r="H49" s="135"/>
      <c r="I49" s="184"/>
    </row>
    <row r="50" spans="1:10" ht="30" customHeight="1">
      <c r="A50" s="220"/>
      <c r="B50" s="236" t="s">
        <v>178</v>
      </c>
      <c r="C50" s="236"/>
      <c r="D50" s="236"/>
      <c r="E50" s="236"/>
      <c r="F50" s="236"/>
      <c r="G50" s="236"/>
      <c r="H50" s="236"/>
      <c r="I50" s="214"/>
      <c r="J50" s="20"/>
    </row>
    <row r="51" spans="1:10" ht="33.75" customHeight="1">
      <c r="A51" s="215" t="s">
        <v>5</v>
      </c>
      <c r="B51" s="237" t="s">
        <v>179</v>
      </c>
      <c r="C51" s="237"/>
      <c r="D51" s="237"/>
      <c r="E51" s="237"/>
      <c r="F51" s="237"/>
      <c r="G51" s="237"/>
      <c r="H51" s="237"/>
      <c r="I51" s="215" t="s">
        <v>105</v>
      </c>
      <c r="J51" s="63">
        <v>12</v>
      </c>
    </row>
    <row r="52" spans="1:10" ht="34.5" customHeight="1">
      <c r="A52" s="249" t="s">
        <v>9</v>
      </c>
      <c r="B52" s="207" t="s">
        <v>151</v>
      </c>
      <c r="C52" s="207" t="s">
        <v>152</v>
      </c>
      <c r="D52" s="244" t="s">
        <v>153</v>
      </c>
      <c r="E52" s="244"/>
      <c r="F52" s="207" t="s">
        <v>46</v>
      </c>
      <c r="G52" s="207" t="s">
        <v>47</v>
      </c>
      <c r="H52" s="166" t="s">
        <v>71</v>
      </c>
      <c r="I52" s="251" t="s">
        <v>69</v>
      </c>
      <c r="J52" s="74"/>
    </row>
    <row r="53" spans="1:10" ht="34.5" customHeight="1">
      <c r="A53" s="250"/>
      <c r="B53" s="208" t="s">
        <v>154</v>
      </c>
      <c r="C53" s="209" t="s">
        <v>155</v>
      </c>
      <c r="D53" s="245" t="s">
        <v>156</v>
      </c>
      <c r="E53" s="245"/>
      <c r="F53" s="208" t="s">
        <v>158</v>
      </c>
      <c r="G53" s="208" t="s">
        <v>157</v>
      </c>
      <c r="H53" s="196" t="s">
        <v>72</v>
      </c>
      <c r="I53" s="252"/>
      <c r="J53" s="74"/>
    </row>
    <row r="54" spans="1:10" ht="39.75" customHeight="1">
      <c r="A54" s="169" t="s">
        <v>63</v>
      </c>
      <c r="B54" s="160">
        <v>662</v>
      </c>
      <c r="C54" s="160">
        <v>12043</v>
      </c>
      <c r="D54" s="241">
        <v>13710</v>
      </c>
      <c r="E54" s="241"/>
      <c r="F54" s="160">
        <v>331</v>
      </c>
      <c r="G54" s="160">
        <v>1699</v>
      </c>
      <c r="H54" s="127">
        <v>40732</v>
      </c>
      <c r="I54" s="170" t="s">
        <v>38</v>
      </c>
      <c r="J54" s="76"/>
    </row>
    <row r="55" spans="1:10" ht="39.75" customHeight="1">
      <c r="A55" s="169" t="s">
        <v>41</v>
      </c>
      <c r="B55" s="160">
        <v>1266</v>
      </c>
      <c r="C55" s="160">
        <v>7226</v>
      </c>
      <c r="D55" s="241">
        <v>12103</v>
      </c>
      <c r="E55" s="241"/>
      <c r="F55" s="160">
        <v>676</v>
      </c>
      <c r="G55" s="160">
        <v>855</v>
      </c>
      <c r="H55" s="127">
        <v>39725</v>
      </c>
      <c r="I55" s="170" t="s">
        <v>64</v>
      </c>
      <c r="J55" s="77"/>
    </row>
    <row r="56" spans="1:10" ht="39.75" customHeight="1">
      <c r="A56" s="169" t="s">
        <v>102</v>
      </c>
      <c r="B56" s="160">
        <v>692</v>
      </c>
      <c r="C56" s="160">
        <v>4451</v>
      </c>
      <c r="D56" s="241">
        <v>7231</v>
      </c>
      <c r="E56" s="241"/>
      <c r="F56" s="160">
        <v>645</v>
      </c>
      <c r="G56" s="160">
        <v>905</v>
      </c>
      <c r="H56" s="127">
        <v>22638</v>
      </c>
      <c r="I56" s="170" t="s">
        <v>101</v>
      </c>
      <c r="J56" s="85"/>
    </row>
    <row r="57" spans="1:9" ht="39.75" customHeight="1">
      <c r="A57" s="171" t="s">
        <v>39</v>
      </c>
      <c r="B57" s="160">
        <v>170</v>
      </c>
      <c r="C57" s="160">
        <v>1843</v>
      </c>
      <c r="D57" s="241">
        <v>5654</v>
      </c>
      <c r="E57" s="241"/>
      <c r="F57" s="160">
        <v>639</v>
      </c>
      <c r="G57" s="160">
        <v>291</v>
      </c>
      <c r="H57" s="127">
        <v>13361</v>
      </c>
      <c r="I57" s="171" t="s">
        <v>65</v>
      </c>
    </row>
    <row r="58" spans="1:9" ht="39.75" customHeight="1">
      <c r="A58" s="172" t="s">
        <v>40</v>
      </c>
      <c r="B58" s="160">
        <v>9</v>
      </c>
      <c r="C58" s="160">
        <v>470</v>
      </c>
      <c r="D58" s="241">
        <v>1855</v>
      </c>
      <c r="E58" s="241"/>
      <c r="F58" s="160">
        <v>340</v>
      </c>
      <c r="G58" s="160">
        <v>48</v>
      </c>
      <c r="H58" s="127">
        <v>3761</v>
      </c>
      <c r="I58" s="172" t="s">
        <v>70</v>
      </c>
    </row>
    <row r="59" spans="1:9" ht="39.75" customHeight="1">
      <c r="A59" s="172" t="s">
        <v>174</v>
      </c>
      <c r="B59" s="160">
        <v>44</v>
      </c>
      <c r="C59" s="160">
        <v>1485</v>
      </c>
      <c r="D59" s="241">
        <v>3999</v>
      </c>
      <c r="E59" s="241"/>
      <c r="F59" s="160">
        <v>259</v>
      </c>
      <c r="G59" s="160">
        <v>80</v>
      </c>
      <c r="H59" s="127">
        <v>8661</v>
      </c>
      <c r="I59" s="172" t="s">
        <v>177</v>
      </c>
    </row>
    <row r="60" spans="1:9" ht="39.75" customHeight="1">
      <c r="A60" s="171" t="s">
        <v>110</v>
      </c>
      <c r="B60" s="163">
        <v>339</v>
      </c>
      <c r="C60" s="163">
        <v>6782</v>
      </c>
      <c r="D60" s="241">
        <v>12708</v>
      </c>
      <c r="E60" s="241"/>
      <c r="F60" s="163">
        <v>571</v>
      </c>
      <c r="G60" s="163">
        <v>1187</v>
      </c>
      <c r="H60" s="126">
        <v>33982</v>
      </c>
      <c r="I60" s="172" t="s">
        <v>111</v>
      </c>
    </row>
    <row r="61" spans="1:9" ht="39.75" customHeight="1">
      <c r="A61" s="171" t="s">
        <v>119</v>
      </c>
      <c r="B61" s="163">
        <v>69</v>
      </c>
      <c r="C61" s="163">
        <v>1756</v>
      </c>
      <c r="D61" s="241">
        <v>3237</v>
      </c>
      <c r="E61" s="241"/>
      <c r="F61" s="163">
        <v>210</v>
      </c>
      <c r="G61" s="163">
        <v>232</v>
      </c>
      <c r="H61" s="126">
        <v>8881</v>
      </c>
      <c r="I61" s="172" t="s">
        <v>120</v>
      </c>
    </row>
    <row r="62" spans="1:9" ht="39.75" customHeight="1">
      <c r="A62" s="171" t="s">
        <v>117</v>
      </c>
      <c r="B62" s="163">
        <v>65</v>
      </c>
      <c r="C62" s="163">
        <v>1736</v>
      </c>
      <c r="D62" s="241">
        <v>4749</v>
      </c>
      <c r="E62" s="241"/>
      <c r="F62" s="163">
        <v>181</v>
      </c>
      <c r="G62" s="163">
        <v>224</v>
      </c>
      <c r="H62" s="126">
        <v>10960</v>
      </c>
      <c r="I62" s="172" t="s">
        <v>118</v>
      </c>
    </row>
    <row r="63" spans="1:9" ht="39.75" customHeight="1">
      <c r="A63" s="171" t="s">
        <v>115</v>
      </c>
      <c r="B63" s="163">
        <v>50</v>
      </c>
      <c r="C63" s="163">
        <v>1705</v>
      </c>
      <c r="D63" s="241">
        <v>3759</v>
      </c>
      <c r="E63" s="241"/>
      <c r="F63" s="163">
        <v>447</v>
      </c>
      <c r="G63" s="163">
        <v>167</v>
      </c>
      <c r="H63" s="126">
        <v>9702</v>
      </c>
      <c r="I63" s="172" t="s">
        <v>116</v>
      </c>
    </row>
    <row r="64" spans="1:10" ht="39.75" customHeight="1">
      <c r="A64" s="171" t="s">
        <v>175</v>
      </c>
      <c r="B64" s="163">
        <v>19</v>
      </c>
      <c r="C64" s="163">
        <v>1388</v>
      </c>
      <c r="D64" s="241">
        <v>3892</v>
      </c>
      <c r="E64" s="241"/>
      <c r="F64" s="163">
        <v>163</v>
      </c>
      <c r="G64" s="163">
        <v>42</v>
      </c>
      <c r="H64" s="126">
        <v>7311</v>
      </c>
      <c r="I64" s="172" t="s">
        <v>176</v>
      </c>
      <c r="J64" s="78"/>
    </row>
    <row r="65" spans="1:10" ht="39.75" customHeight="1">
      <c r="A65" s="95" t="s">
        <v>6</v>
      </c>
      <c r="B65" s="211">
        <f>SUM(B54:B64)</f>
        <v>3385</v>
      </c>
      <c r="C65" s="211">
        <f>SUM(C54:C64)</f>
        <v>40885</v>
      </c>
      <c r="D65" s="256">
        <f>SUM(D54:D64)</f>
        <v>72897</v>
      </c>
      <c r="E65" s="256"/>
      <c r="F65" s="211">
        <f>SUM(F54:F64)</f>
        <v>4462</v>
      </c>
      <c r="G65" s="211">
        <f>SUM(G54:G64)</f>
        <v>5730</v>
      </c>
      <c r="H65" s="211">
        <f>SUM(H54:H64)</f>
        <v>199714</v>
      </c>
      <c r="I65" s="173" t="s">
        <v>12</v>
      </c>
      <c r="J65" s="78"/>
    </row>
    <row r="66" spans="1:9" s="86" customFormat="1" ht="15.75" customHeight="1">
      <c r="A66" s="156" t="s">
        <v>163</v>
      </c>
      <c r="C66" s="135"/>
      <c r="D66" s="135"/>
      <c r="E66" s="135"/>
      <c r="F66" s="135"/>
      <c r="G66" s="135"/>
      <c r="H66" s="135"/>
      <c r="I66" s="157" t="s">
        <v>164</v>
      </c>
    </row>
    <row r="67" spans="1:9" ht="30" customHeight="1">
      <c r="A67" s="220"/>
      <c r="B67" s="236" t="s">
        <v>180</v>
      </c>
      <c r="C67" s="236"/>
      <c r="D67" s="236"/>
      <c r="E67" s="236"/>
      <c r="F67" s="236"/>
      <c r="G67" s="236"/>
      <c r="H67" s="236"/>
      <c r="I67" s="214"/>
    </row>
    <row r="68" spans="1:10" ht="33.75" customHeight="1">
      <c r="A68" s="218" t="s">
        <v>10</v>
      </c>
      <c r="B68" s="237" t="s">
        <v>181</v>
      </c>
      <c r="C68" s="237"/>
      <c r="D68" s="237"/>
      <c r="E68" s="237"/>
      <c r="F68" s="237"/>
      <c r="G68" s="237"/>
      <c r="H68" s="237"/>
      <c r="I68" s="219" t="s">
        <v>20</v>
      </c>
      <c r="J68" s="63"/>
    </row>
    <row r="69" spans="1:9" ht="34.5" customHeight="1">
      <c r="A69" s="249" t="s">
        <v>9</v>
      </c>
      <c r="B69" s="207" t="s">
        <v>151</v>
      </c>
      <c r="C69" s="207" t="s">
        <v>152</v>
      </c>
      <c r="D69" s="244" t="s">
        <v>153</v>
      </c>
      <c r="E69" s="244"/>
      <c r="F69" s="207" t="s">
        <v>46</v>
      </c>
      <c r="G69" s="207" t="s">
        <v>47</v>
      </c>
      <c r="H69" s="166" t="s">
        <v>71</v>
      </c>
      <c r="I69" s="251" t="s">
        <v>69</v>
      </c>
    </row>
    <row r="70" spans="1:10" ht="34.5" customHeight="1">
      <c r="A70" s="250"/>
      <c r="B70" s="208" t="s">
        <v>154</v>
      </c>
      <c r="C70" s="209" t="s">
        <v>155</v>
      </c>
      <c r="D70" s="245" t="s">
        <v>156</v>
      </c>
      <c r="E70" s="245"/>
      <c r="F70" s="208" t="s">
        <v>158</v>
      </c>
      <c r="G70" s="208" t="s">
        <v>157</v>
      </c>
      <c r="H70" s="196" t="s">
        <v>72</v>
      </c>
      <c r="I70" s="252"/>
      <c r="J70" s="74"/>
    </row>
    <row r="71" spans="1:10" ht="39.75" customHeight="1">
      <c r="A71" s="169" t="s">
        <v>63</v>
      </c>
      <c r="B71" s="160">
        <v>466</v>
      </c>
      <c r="C71" s="160">
        <v>153</v>
      </c>
      <c r="D71" s="241">
        <v>1954</v>
      </c>
      <c r="E71" s="241"/>
      <c r="F71" s="160">
        <v>326</v>
      </c>
      <c r="G71" s="160">
        <v>1310</v>
      </c>
      <c r="H71" s="127">
        <v>6533</v>
      </c>
      <c r="I71" s="170" t="s">
        <v>38</v>
      </c>
      <c r="J71" s="77"/>
    </row>
    <row r="72" spans="1:10" ht="39.75" customHeight="1">
      <c r="A72" s="169" t="s">
        <v>41</v>
      </c>
      <c r="B72" s="160">
        <v>893</v>
      </c>
      <c r="C72" s="160">
        <v>103</v>
      </c>
      <c r="D72" s="241">
        <v>2510</v>
      </c>
      <c r="E72" s="241"/>
      <c r="F72" s="160">
        <v>782</v>
      </c>
      <c r="G72" s="160">
        <v>578</v>
      </c>
      <c r="H72" s="127">
        <v>7621</v>
      </c>
      <c r="I72" s="170" t="s">
        <v>64</v>
      </c>
      <c r="J72" s="85"/>
    </row>
    <row r="73" spans="1:9" ht="39.75" customHeight="1">
      <c r="A73" s="169" t="s">
        <v>102</v>
      </c>
      <c r="B73" s="160">
        <v>510</v>
      </c>
      <c r="C73" s="160">
        <v>116</v>
      </c>
      <c r="D73" s="241">
        <v>965</v>
      </c>
      <c r="E73" s="241"/>
      <c r="F73" s="160">
        <v>881</v>
      </c>
      <c r="G73" s="160">
        <v>354</v>
      </c>
      <c r="H73" s="127">
        <v>4438</v>
      </c>
      <c r="I73" s="170" t="s">
        <v>101</v>
      </c>
    </row>
    <row r="74" spans="1:9" ht="39.75" customHeight="1">
      <c r="A74" s="171" t="s">
        <v>39</v>
      </c>
      <c r="B74" s="160">
        <v>115</v>
      </c>
      <c r="C74" s="160">
        <v>40</v>
      </c>
      <c r="D74" s="241">
        <v>446</v>
      </c>
      <c r="E74" s="241"/>
      <c r="F74" s="160">
        <v>342</v>
      </c>
      <c r="G74" s="160">
        <v>157</v>
      </c>
      <c r="H74" s="127">
        <v>1941</v>
      </c>
      <c r="I74" s="171" t="s">
        <v>65</v>
      </c>
    </row>
    <row r="75" spans="1:10" ht="39.75" customHeight="1">
      <c r="A75" s="172" t="s">
        <v>40</v>
      </c>
      <c r="B75" s="160">
        <v>2</v>
      </c>
      <c r="C75" s="160">
        <v>11</v>
      </c>
      <c r="D75" s="241">
        <v>127</v>
      </c>
      <c r="E75" s="241"/>
      <c r="F75" s="160">
        <v>230</v>
      </c>
      <c r="G75" s="160">
        <v>7</v>
      </c>
      <c r="H75" s="127">
        <v>443</v>
      </c>
      <c r="I75" s="172" t="s">
        <v>70</v>
      </c>
      <c r="J75" s="78"/>
    </row>
    <row r="76" spans="1:9" ht="39.75" customHeight="1">
      <c r="A76" s="172" t="s">
        <v>174</v>
      </c>
      <c r="B76" s="160">
        <v>15</v>
      </c>
      <c r="C76" s="160">
        <v>18</v>
      </c>
      <c r="D76" s="241">
        <v>167</v>
      </c>
      <c r="E76" s="241"/>
      <c r="F76" s="160">
        <v>488</v>
      </c>
      <c r="G76" s="160">
        <v>72</v>
      </c>
      <c r="H76" s="127">
        <v>1164</v>
      </c>
      <c r="I76" s="172" t="s">
        <v>177</v>
      </c>
    </row>
    <row r="77" spans="1:10" ht="39.75" customHeight="1">
      <c r="A77" s="171" t="s">
        <v>110</v>
      </c>
      <c r="B77" s="163">
        <v>146</v>
      </c>
      <c r="C77" s="163">
        <v>70</v>
      </c>
      <c r="D77" s="241">
        <v>1835</v>
      </c>
      <c r="E77" s="241"/>
      <c r="F77" s="163">
        <v>249</v>
      </c>
      <c r="G77" s="163">
        <v>713</v>
      </c>
      <c r="H77" s="126">
        <v>5000</v>
      </c>
      <c r="I77" s="172" t="s">
        <v>111</v>
      </c>
      <c r="J77" s="78"/>
    </row>
    <row r="78" spans="1:10" ht="39.75" customHeight="1">
      <c r="A78" s="171" t="s">
        <v>119</v>
      </c>
      <c r="B78" s="163">
        <v>33</v>
      </c>
      <c r="C78" s="163">
        <v>20</v>
      </c>
      <c r="D78" s="241">
        <v>146</v>
      </c>
      <c r="E78" s="241"/>
      <c r="F78" s="163">
        <v>147</v>
      </c>
      <c r="G78" s="163">
        <v>158</v>
      </c>
      <c r="H78" s="126">
        <v>803</v>
      </c>
      <c r="I78" s="172" t="s">
        <v>120</v>
      </c>
      <c r="J78" s="78"/>
    </row>
    <row r="79" spans="1:10" ht="39.75" customHeight="1">
      <c r="A79" s="171" t="s">
        <v>117</v>
      </c>
      <c r="B79" s="163">
        <v>69</v>
      </c>
      <c r="C79" s="163">
        <v>44</v>
      </c>
      <c r="D79" s="241">
        <v>726</v>
      </c>
      <c r="E79" s="241"/>
      <c r="F79" s="163">
        <v>306</v>
      </c>
      <c r="G79" s="163">
        <v>98</v>
      </c>
      <c r="H79" s="126">
        <v>2335</v>
      </c>
      <c r="I79" s="172" t="s">
        <v>118</v>
      </c>
      <c r="J79" s="78"/>
    </row>
    <row r="80" spans="1:10" ht="39.75" customHeight="1">
      <c r="A80" s="171" t="s">
        <v>115</v>
      </c>
      <c r="B80" s="163">
        <v>45</v>
      </c>
      <c r="C80" s="163">
        <v>18</v>
      </c>
      <c r="D80" s="241">
        <v>818</v>
      </c>
      <c r="E80" s="241"/>
      <c r="F80" s="163">
        <v>462</v>
      </c>
      <c r="G80" s="163">
        <v>79</v>
      </c>
      <c r="H80" s="126">
        <v>2123</v>
      </c>
      <c r="I80" s="172" t="s">
        <v>116</v>
      </c>
      <c r="J80" s="78"/>
    </row>
    <row r="81" spans="1:10" ht="39.75" customHeight="1">
      <c r="A81" s="171" t="s">
        <v>175</v>
      </c>
      <c r="B81" s="163">
        <v>34</v>
      </c>
      <c r="C81" s="163">
        <v>10</v>
      </c>
      <c r="D81" s="241">
        <v>539</v>
      </c>
      <c r="E81" s="241"/>
      <c r="F81" s="163">
        <v>236</v>
      </c>
      <c r="G81" s="163">
        <v>72</v>
      </c>
      <c r="H81" s="126">
        <v>1332</v>
      </c>
      <c r="I81" s="172" t="s">
        <v>176</v>
      </c>
      <c r="J81" s="78"/>
    </row>
    <row r="82" spans="1:10" ht="39.75" customHeight="1">
      <c r="A82" s="95" t="s">
        <v>6</v>
      </c>
      <c r="B82" s="211">
        <f>SUM(B71:B81)</f>
        <v>2328</v>
      </c>
      <c r="C82" s="211">
        <f>SUM(C71:C81)</f>
        <v>603</v>
      </c>
      <c r="D82" s="256">
        <f>SUM(D71:D81)</f>
        <v>10233</v>
      </c>
      <c r="E82" s="256"/>
      <c r="F82" s="211">
        <f>SUM(F71:F81)</f>
        <v>4449</v>
      </c>
      <c r="G82" s="211">
        <f>SUM(G71:G81)</f>
        <v>3598</v>
      </c>
      <c r="H82" s="211">
        <f>SUM(H71:H81)</f>
        <v>33733</v>
      </c>
      <c r="I82" s="173" t="s">
        <v>12</v>
      </c>
      <c r="J82" s="78"/>
    </row>
    <row r="83" spans="1:9" s="86" customFormat="1" ht="15.75" customHeight="1">
      <c r="A83" s="156" t="s">
        <v>163</v>
      </c>
      <c r="C83" s="135"/>
      <c r="D83" s="135"/>
      <c r="E83" s="135"/>
      <c r="F83" s="135"/>
      <c r="G83" s="135"/>
      <c r="H83" s="135"/>
      <c r="I83" s="157" t="s">
        <v>164</v>
      </c>
    </row>
    <row r="84" spans="1:9" ht="34.5" customHeight="1">
      <c r="A84" s="156"/>
      <c r="B84" s="86"/>
      <c r="C84" s="135"/>
      <c r="D84" s="135"/>
      <c r="E84" s="135"/>
      <c r="F84" s="135"/>
      <c r="G84" s="135"/>
      <c r="H84" s="135"/>
      <c r="I84" s="181"/>
    </row>
    <row r="85" spans="1:10" ht="34.5" customHeight="1">
      <c r="A85" s="182"/>
      <c r="B85" s="135"/>
      <c r="C85" s="135"/>
      <c r="D85" s="135"/>
      <c r="E85" s="135"/>
      <c r="F85" s="135"/>
      <c r="G85" s="135"/>
      <c r="H85" s="135"/>
      <c r="I85" s="184"/>
      <c r="J85" s="78"/>
    </row>
    <row r="86" spans="1:10" ht="36" customHeight="1">
      <c r="A86" s="214"/>
      <c r="B86" s="236" t="s">
        <v>182</v>
      </c>
      <c r="C86" s="236"/>
      <c r="D86" s="236"/>
      <c r="E86" s="236"/>
      <c r="F86" s="236"/>
      <c r="G86" s="236"/>
      <c r="H86" s="236"/>
      <c r="I86" s="214"/>
      <c r="J86" s="78"/>
    </row>
    <row r="87" spans="1:10" ht="36" customHeight="1">
      <c r="A87" s="218" t="s">
        <v>24</v>
      </c>
      <c r="B87" s="237" t="s">
        <v>183</v>
      </c>
      <c r="C87" s="237"/>
      <c r="D87" s="237"/>
      <c r="E87" s="237"/>
      <c r="F87" s="237"/>
      <c r="G87" s="237"/>
      <c r="H87" s="237"/>
      <c r="I87" s="221" t="s">
        <v>96</v>
      </c>
      <c r="J87" s="63"/>
    </row>
    <row r="88" spans="1:10" ht="34.5" customHeight="1">
      <c r="A88" s="230" t="s">
        <v>7</v>
      </c>
      <c r="B88" s="253" t="s">
        <v>15</v>
      </c>
      <c r="C88" s="253"/>
      <c r="D88" s="165" t="s">
        <v>16</v>
      </c>
      <c r="E88" s="247" t="s">
        <v>17</v>
      </c>
      <c r="F88" s="247"/>
      <c r="G88" s="165" t="s">
        <v>14</v>
      </c>
      <c r="H88" s="166" t="s">
        <v>71</v>
      </c>
      <c r="I88" s="233" t="s">
        <v>19</v>
      </c>
      <c r="J88" s="74"/>
    </row>
    <row r="89" spans="1:10" ht="34.5" customHeight="1">
      <c r="A89" s="232"/>
      <c r="B89" s="243" t="s">
        <v>77</v>
      </c>
      <c r="C89" s="243"/>
      <c r="D89" s="167" t="s">
        <v>22</v>
      </c>
      <c r="E89" s="243" t="s">
        <v>78</v>
      </c>
      <c r="F89" s="243"/>
      <c r="G89" s="167" t="s">
        <v>8</v>
      </c>
      <c r="H89" s="168" t="s">
        <v>72</v>
      </c>
      <c r="I89" s="235"/>
      <c r="J89" s="74"/>
    </row>
    <row r="90" spans="1:10" ht="39.75" customHeight="1">
      <c r="A90" s="169" t="s">
        <v>63</v>
      </c>
      <c r="B90" s="248">
        <v>4011</v>
      </c>
      <c r="C90" s="248"/>
      <c r="D90" s="158">
        <v>3219</v>
      </c>
      <c r="E90" s="238">
        <v>406</v>
      </c>
      <c r="F90" s="238"/>
      <c r="G90" s="158">
        <v>12376</v>
      </c>
      <c r="H90" s="129">
        <v>28406</v>
      </c>
      <c r="I90" s="170" t="s">
        <v>38</v>
      </c>
      <c r="J90" s="76"/>
    </row>
    <row r="91" spans="1:10" ht="39.75" customHeight="1">
      <c r="A91" s="169" t="s">
        <v>41</v>
      </c>
      <c r="B91" s="238">
        <v>4913</v>
      </c>
      <c r="C91" s="238"/>
      <c r="D91" s="158">
        <v>2426</v>
      </c>
      <c r="E91" s="238">
        <v>918</v>
      </c>
      <c r="F91" s="238"/>
      <c r="G91" s="158">
        <v>24435</v>
      </c>
      <c r="H91" s="129">
        <v>41364</v>
      </c>
      <c r="I91" s="170" t="s">
        <v>64</v>
      </c>
      <c r="J91" s="77"/>
    </row>
    <row r="92" spans="1:10" ht="39.75" customHeight="1">
      <c r="A92" s="169" t="s">
        <v>102</v>
      </c>
      <c r="B92" s="238">
        <v>2630</v>
      </c>
      <c r="C92" s="238"/>
      <c r="D92" s="158">
        <v>662</v>
      </c>
      <c r="E92" s="238">
        <v>699</v>
      </c>
      <c r="F92" s="238"/>
      <c r="G92" s="158">
        <v>13902</v>
      </c>
      <c r="H92" s="129">
        <v>19417</v>
      </c>
      <c r="I92" s="170" t="s">
        <v>101</v>
      </c>
      <c r="J92" s="85"/>
    </row>
    <row r="93" spans="1:9" ht="39.75" customHeight="1">
      <c r="A93" s="171" t="s">
        <v>39</v>
      </c>
      <c r="B93" s="238">
        <v>730</v>
      </c>
      <c r="C93" s="238"/>
      <c r="D93" s="158">
        <v>924</v>
      </c>
      <c r="E93" s="238">
        <v>273</v>
      </c>
      <c r="F93" s="238"/>
      <c r="G93" s="158">
        <v>8755</v>
      </c>
      <c r="H93" s="129">
        <v>15350</v>
      </c>
      <c r="I93" s="171" t="s">
        <v>65</v>
      </c>
    </row>
    <row r="94" spans="1:9" ht="39.75" customHeight="1">
      <c r="A94" s="172" t="s">
        <v>40</v>
      </c>
      <c r="B94" s="238">
        <v>111</v>
      </c>
      <c r="C94" s="238"/>
      <c r="D94" s="158">
        <v>51</v>
      </c>
      <c r="E94" s="238">
        <v>60</v>
      </c>
      <c r="F94" s="238"/>
      <c r="G94" s="158">
        <v>423</v>
      </c>
      <c r="H94" s="129">
        <v>2398</v>
      </c>
      <c r="I94" s="172" t="s">
        <v>70</v>
      </c>
    </row>
    <row r="95" spans="1:9" ht="39.75" customHeight="1">
      <c r="A95" s="172" t="s">
        <v>174</v>
      </c>
      <c r="B95" s="238">
        <v>1148</v>
      </c>
      <c r="C95" s="238"/>
      <c r="D95" s="158">
        <v>234</v>
      </c>
      <c r="E95" s="238">
        <v>150</v>
      </c>
      <c r="F95" s="238"/>
      <c r="G95" s="158">
        <v>3300</v>
      </c>
      <c r="H95" s="129">
        <v>7867</v>
      </c>
      <c r="I95" s="172" t="s">
        <v>177</v>
      </c>
    </row>
    <row r="96" spans="1:9" ht="39.75" customHeight="1">
      <c r="A96" s="171" t="s">
        <v>110</v>
      </c>
      <c r="B96" s="238">
        <v>2237</v>
      </c>
      <c r="C96" s="238"/>
      <c r="D96" s="212">
        <v>22653</v>
      </c>
      <c r="E96" s="238">
        <v>357</v>
      </c>
      <c r="F96" s="238"/>
      <c r="G96" s="158">
        <v>14479</v>
      </c>
      <c r="H96" s="129">
        <v>40088</v>
      </c>
      <c r="I96" s="172" t="s">
        <v>111</v>
      </c>
    </row>
    <row r="97" spans="1:9" ht="39.75" customHeight="1">
      <c r="A97" s="171" t="s">
        <v>119</v>
      </c>
      <c r="B97" s="238">
        <v>526</v>
      </c>
      <c r="C97" s="238"/>
      <c r="D97" s="158">
        <v>489</v>
      </c>
      <c r="E97" s="238">
        <v>125</v>
      </c>
      <c r="F97" s="238"/>
      <c r="G97" s="158">
        <v>3501</v>
      </c>
      <c r="H97" s="129">
        <v>9832</v>
      </c>
      <c r="I97" s="172" t="s">
        <v>120</v>
      </c>
    </row>
    <row r="98" spans="1:9" ht="39.75" customHeight="1">
      <c r="A98" s="171" t="s">
        <v>117</v>
      </c>
      <c r="B98" s="238">
        <v>1067</v>
      </c>
      <c r="C98" s="238"/>
      <c r="D98" s="158">
        <v>488</v>
      </c>
      <c r="E98" s="238">
        <v>248</v>
      </c>
      <c r="F98" s="238"/>
      <c r="G98" s="158">
        <v>8308</v>
      </c>
      <c r="H98" s="129">
        <v>17653</v>
      </c>
      <c r="I98" s="172" t="s">
        <v>118</v>
      </c>
    </row>
    <row r="99" spans="1:9" ht="39.75" customHeight="1">
      <c r="A99" s="171" t="s">
        <v>115</v>
      </c>
      <c r="B99" s="238">
        <v>641</v>
      </c>
      <c r="C99" s="238"/>
      <c r="D99" s="158">
        <v>5</v>
      </c>
      <c r="E99" s="238">
        <v>134</v>
      </c>
      <c r="F99" s="238"/>
      <c r="G99" s="158">
        <v>5344</v>
      </c>
      <c r="H99" s="129">
        <v>6781</v>
      </c>
      <c r="I99" s="172" t="s">
        <v>116</v>
      </c>
    </row>
    <row r="100" spans="1:9" ht="39.75" customHeight="1">
      <c r="A100" s="171" t="s">
        <v>175</v>
      </c>
      <c r="B100" s="238">
        <v>785</v>
      </c>
      <c r="C100" s="238"/>
      <c r="D100" s="158">
        <v>1798</v>
      </c>
      <c r="E100" s="238">
        <v>134</v>
      </c>
      <c r="F100" s="238"/>
      <c r="G100" s="158">
        <v>4485</v>
      </c>
      <c r="H100" s="129">
        <v>7358</v>
      </c>
      <c r="I100" s="172" t="s">
        <v>176</v>
      </c>
    </row>
    <row r="101" spans="1:10" ht="39.75" customHeight="1">
      <c r="A101" s="95" t="s">
        <v>6</v>
      </c>
      <c r="B101" s="254">
        <f>SUM(B90:B100)</f>
        <v>18799</v>
      </c>
      <c r="C101" s="254"/>
      <c r="D101" s="161">
        <f>SUM(D90:D100)</f>
        <v>32949</v>
      </c>
      <c r="E101" s="255">
        <f>SUM(E90:E100)</f>
        <v>3504</v>
      </c>
      <c r="F101" s="255"/>
      <c r="G101" s="161">
        <f>SUM(G90:G100)</f>
        <v>99308</v>
      </c>
      <c r="H101" s="161">
        <f>SUM(H90:H100)</f>
        <v>196514</v>
      </c>
      <c r="I101" s="95" t="s">
        <v>12</v>
      </c>
      <c r="J101" s="78"/>
    </row>
    <row r="102" spans="1:9" s="86" customFormat="1" ht="15.75" customHeight="1">
      <c r="A102" s="156" t="s">
        <v>163</v>
      </c>
      <c r="C102" s="135"/>
      <c r="D102" s="135"/>
      <c r="E102" s="135"/>
      <c r="F102" s="135"/>
      <c r="G102" s="135"/>
      <c r="H102" s="135"/>
      <c r="I102" s="157" t="s">
        <v>164</v>
      </c>
    </row>
    <row r="103" spans="1:9" ht="36" customHeight="1">
      <c r="A103" s="214"/>
      <c r="B103" s="236" t="s">
        <v>184</v>
      </c>
      <c r="C103" s="236"/>
      <c r="D103" s="236"/>
      <c r="E103" s="236"/>
      <c r="F103" s="236"/>
      <c r="G103" s="236"/>
      <c r="H103" s="236"/>
      <c r="I103" s="214"/>
    </row>
    <row r="104" spans="1:10" ht="42" customHeight="1">
      <c r="A104" s="218" t="s">
        <v>98</v>
      </c>
      <c r="B104" s="237" t="s">
        <v>185</v>
      </c>
      <c r="C104" s="237"/>
      <c r="D104" s="237"/>
      <c r="E104" s="237"/>
      <c r="F104" s="237"/>
      <c r="G104" s="237"/>
      <c r="H104" s="237"/>
      <c r="I104" s="219" t="s">
        <v>106</v>
      </c>
      <c r="J104" s="63"/>
    </row>
    <row r="105" spans="1:10" ht="34.5" customHeight="1">
      <c r="A105" s="230" t="s">
        <v>7</v>
      </c>
      <c r="B105" s="253" t="s">
        <v>15</v>
      </c>
      <c r="C105" s="253"/>
      <c r="D105" s="165" t="s">
        <v>16</v>
      </c>
      <c r="E105" s="247" t="s">
        <v>17</v>
      </c>
      <c r="F105" s="247"/>
      <c r="G105" s="165" t="s">
        <v>14</v>
      </c>
      <c r="H105" s="166" t="s">
        <v>71</v>
      </c>
      <c r="I105" s="233" t="s">
        <v>19</v>
      </c>
      <c r="J105" s="74"/>
    </row>
    <row r="106" spans="1:10" ht="34.5" customHeight="1">
      <c r="A106" s="232"/>
      <c r="B106" s="243" t="s">
        <v>77</v>
      </c>
      <c r="C106" s="243"/>
      <c r="D106" s="167" t="s">
        <v>22</v>
      </c>
      <c r="E106" s="243" t="s">
        <v>78</v>
      </c>
      <c r="F106" s="243"/>
      <c r="G106" s="167" t="s">
        <v>8</v>
      </c>
      <c r="H106" s="168" t="s">
        <v>72</v>
      </c>
      <c r="I106" s="235"/>
      <c r="J106" s="74"/>
    </row>
    <row r="107" spans="1:10" ht="39.75" customHeight="1">
      <c r="A107" s="169" t="s">
        <v>63</v>
      </c>
      <c r="B107" s="238">
        <v>3633</v>
      </c>
      <c r="C107" s="238"/>
      <c r="D107" s="158">
        <v>3219</v>
      </c>
      <c r="E107" s="238">
        <v>435</v>
      </c>
      <c r="F107" s="238"/>
      <c r="G107" s="158">
        <v>13806</v>
      </c>
      <c r="H107" s="129">
        <v>29476</v>
      </c>
      <c r="I107" s="170" t="s">
        <v>38</v>
      </c>
      <c r="J107" s="76"/>
    </row>
    <row r="108" spans="1:10" ht="39.75" customHeight="1">
      <c r="A108" s="169" t="s">
        <v>41</v>
      </c>
      <c r="B108" s="238">
        <v>4357</v>
      </c>
      <c r="C108" s="238"/>
      <c r="D108" s="158">
        <v>2698</v>
      </c>
      <c r="E108" s="238">
        <v>957</v>
      </c>
      <c r="F108" s="238"/>
      <c r="G108" s="158">
        <v>24192</v>
      </c>
      <c r="H108" s="129">
        <v>40439</v>
      </c>
      <c r="I108" s="170" t="s">
        <v>64</v>
      </c>
      <c r="J108" s="77"/>
    </row>
    <row r="109" spans="1:10" ht="39.75" customHeight="1">
      <c r="A109" s="169" t="s">
        <v>102</v>
      </c>
      <c r="B109" s="238">
        <v>2425</v>
      </c>
      <c r="C109" s="238"/>
      <c r="D109" s="158">
        <v>662</v>
      </c>
      <c r="E109" s="238">
        <v>681</v>
      </c>
      <c r="F109" s="238"/>
      <c r="G109" s="158">
        <v>12071</v>
      </c>
      <c r="H109" s="129">
        <v>17200</v>
      </c>
      <c r="I109" s="170" t="s">
        <v>101</v>
      </c>
      <c r="J109" s="85"/>
    </row>
    <row r="110" spans="1:9" ht="39.75" customHeight="1">
      <c r="A110" s="171" t="s">
        <v>39</v>
      </c>
      <c r="B110" s="238">
        <v>996</v>
      </c>
      <c r="C110" s="238"/>
      <c r="D110" s="158">
        <v>924</v>
      </c>
      <c r="E110" s="238">
        <v>257</v>
      </c>
      <c r="F110" s="238"/>
      <c r="G110" s="158">
        <v>8840</v>
      </c>
      <c r="H110" s="129">
        <v>15936</v>
      </c>
      <c r="I110" s="171" t="s">
        <v>65</v>
      </c>
    </row>
    <row r="111" spans="1:9" ht="39.75" customHeight="1">
      <c r="A111" s="172" t="s">
        <v>40</v>
      </c>
      <c r="B111" s="238">
        <v>110</v>
      </c>
      <c r="C111" s="238"/>
      <c r="D111" s="158">
        <v>49</v>
      </c>
      <c r="E111" s="238">
        <v>68</v>
      </c>
      <c r="F111" s="238"/>
      <c r="G111" s="158">
        <v>1820</v>
      </c>
      <c r="H111" s="129">
        <v>2284</v>
      </c>
      <c r="I111" s="172" t="s">
        <v>70</v>
      </c>
    </row>
    <row r="112" spans="1:9" ht="39.75" customHeight="1">
      <c r="A112" s="172" t="s">
        <v>174</v>
      </c>
      <c r="B112" s="238">
        <v>322</v>
      </c>
      <c r="C112" s="238"/>
      <c r="D112" s="158">
        <v>247</v>
      </c>
      <c r="E112" s="238">
        <v>120</v>
      </c>
      <c r="F112" s="238"/>
      <c r="G112" s="158">
        <v>4352</v>
      </c>
      <c r="H112" s="129">
        <v>7856</v>
      </c>
      <c r="I112" s="172" t="s">
        <v>177</v>
      </c>
    </row>
    <row r="113" spans="1:9" ht="39.75" customHeight="1">
      <c r="A113" s="171" t="s">
        <v>110</v>
      </c>
      <c r="B113" s="238">
        <v>1979</v>
      </c>
      <c r="C113" s="238"/>
      <c r="D113" s="222">
        <v>22653</v>
      </c>
      <c r="E113" s="238">
        <v>505</v>
      </c>
      <c r="F113" s="238"/>
      <c r="G113" s="158">
        <v>17642</v>
      </c>
      <c r="H113" s="129">
        <v>43195</v>
      </c>
      <c r="I113" s="172" t="s">
        <v>111</v>
      </c>
    </row>
    <row r="114" spans="1:9" ht="39.75" customHeight="1">
      <c r="A114" s="171" t="s">
        <v>119</v>
      </c>
      <c r="B114" s="238">
        <v>478</v>
      </c>
      <c r="C114" s="238"/>
      <c r="D114" s="158">
        <v>489</v>
      </c>
      <c r="E114" s="238">
        <v>127</v>
      </c>
      <c r="F114" s="238"/>
      <c r="G114" s="158">
        <v>3610</v>
      </c>
      <c r="H114" s="129">
        <v>9879</v>
      </c>
      <c r="I114" s="172" t="s">
        <v>120</v>
      </c>
    </row>
    <row r="115" spans="1:9" ht="39.75" customHeight="1">
      <c r="A115" s="171" t="s">
        <v>117</v>
      </c>
      <c r="B115" s="238">
        <v>1004</v>
      </c>
      <c r="C115" s="238"/>
      <c r="D115" s="158">
        <v>482</v>
      </c>
      <c r="E115" s="238">
        <v>175</v>
      </c>
      <c r="F115" s="238"/>
      <c r="G115" s="158">
        <v>8171</v>
      </c>
      <c r="H115" s="129">
        <v>17451</v>
      </c>
      <c r="I115" s="172" t="s">
        <v>118</v>
      </c>
    </row>
    <row r="116" spans="1:9" ht="39.75" customHeight="1">
      <c r="A116" s="171" t="s">
        <v>115</v>
      </c>
      <c r="B116" s="238">
        <v>375</v>
      </c>
      <c r="C116" s="238"/>
      <c r="D116" s="128">
        <v>0</v>
      </c>
      <c r="E116" s="238">
        <v>132</v>
      </c>
      <c r="F116" s="238"/>
      <c r="G116" s="158">
        <v>5967</v>
      </c>
      <c r="H116" s="129">
        <v>7083</v>
      </c>
      <c r="I116" s="172" t="s">
        <v>116</v>
      </c>
    </row>
    <row r="117" spans="1:9" ht="39.75" customHeight="1">
      <c r="A117" s="171" t="s">
        <v>175</v>
      </c>
      <c r="B117" s="238">
        <v>146</v>
      </c>
      <c r="C117" s="238"/>
      <c r="D117" s="158">
        <v>1763</v>
      </c>
      <c r="E117" s="238">
        <v>102</v>
      </c>
      <c r="F117" s="238"/>
      <c r="G117" s="158">
        <v>2970</v>
      </c>
      <c r="H117" s="129">
        <v>5116</v>
      </c>
      <c r="I117" s="172" t="s">
        <v>176</v>
      </c>
    </row>
    <row r="118" spans="1:10" ht="39.75" customHeight="1">
      <c r="A118" s="95" t="s">
        <v>6</v>
      </c>
      <c r="B118" s="242">
        <f>SUM(B107:B117)</f>
        <v>15825</v>
      </c>
      <c r="C118" s="242"/>
      <c r="D118" s="161">
        <f>SUM(D107:D117)</f>
        <v>33186</v>
      </c>
      <c r="E118" s="242">
        <f>SUM(E107:E117)</f>
        <v>3559</v>
      </c>
      <c r="F118" s="242"/>
      <c r="G118" s="161">
        <f>SUM(G107:G117)</f>
        <v>103441</v>
      </c>
      <c r="H118" s="161">
        <f>SUM(H107:H117)</f>
        <v>195915</v>
      </c>
      <c r="I118" s="173" t="s">
        <v>12</v>
      </c>
      <c r="J118" s="78"/>
    </row>
    <row r="119" spans="1:9" s="86" customFormat="1" ht="15.75" customHeight="1">
      <c r="A119" s="156" t="s">
        <v>163</v>
      </c>
      <c r="C119" s="135"/>
      <c r="D119" s="135"/>
      <c r="E119" s="135"/>
      <c r="F119" s="135"/>
      <c r="G119" s="135"/>
      <c r="H119" s="135"/>
      <c r="I119" s="157" t="s">
        <v>164</v>
      </c>
    </row>
    <row r="120" spans="1:10" ht="30" customHeight="1">
      <c r="A120" s="182"/>
      <c r="B120" s="135"/>
      <c r="C120" s="135"/>
      <c r="D120" s="135"/>
      <c r="E120" s="135"/>
      <c r="F120" s="135"/>
      <c r="G120" s="135"/>
      <c r="H120" s="135"/>
      <c r="I120" s="184"/>
      <c r="J120" s="78"/>
    </row>
    <row r="121" spans="1:9" ht="30" customHeight="1">
      <c r="A121" s="182"/>
      <c r="B121" s="135"/>
      <c r="C121" s="135"/>
      <c r="D121" s="135"/>
      <c r="E121" s="135"/>
      <c r="F121" s="135"/>
      <c r="G121" s="135"/>
      <c r="H121" s="135"/>
      <c r="I121" s="184"/>
    </row>
    <row r="122" spans="1:10" ht="36" customHeight="1">
      <c r="A122" s="214"/>
      <c r="B122" s="236" t="s">
        <v>186</v>
      </c>
      <c r="C122" s="236"/>
      <c r="D122" s="236"/>
      <c r="E122" s="236"/>
      <c r="F122" s="236"/>
      <c r="G122" s="236"/>
      <c r="H122" s="236"/>
      <c r="I122" s="214"/>
      <c r="J122" s="119"/>
    </row>
    <row r="123" spans="1:10" ht="40.5" customHeight="1">
      <c r="A123" s="218" t="s">
        <v>108</v>
      </c>
      <c r="B123" s="237" t="s">
        <v>187</v>
      </c>
      <c r="C123" s="237"/>
      <c r="D123" s="237"/>
      <c r="E123" s="237"/>
      <c r="F123" s="237"/>
      <c r="G123" s="237"/>
      <c r="H123" s="237"/>
      <c r="I123" s="219" t="s">
        <v>107</v>
      </c>
      <c r="J123" s="120"/>
    </row>
    <row r="124" spans="1:9" ht="34.5" customHeight="1">
      <c r="A124" s="230" t="s">
        <v>7</v>
      </c>
      <c r="B124" s="253" t="s">
        <v>15</v>
      </c>
      <c r="C124" s="253"/>
      <c r="D124" s="165" t="s">
        <v>16</v>
      </c>
      <c r="E124" s="247" t="s">
        <v>17</v>
      </c>
      <c r="F124" s="247"/>
      <c r="G124" s="165" t="s">
        <v>14</v>
      </c>
      <c r="H124" s="166" t="s">
        <v>71</v>
      </c>
      <c r="I124" s="233" t="s">
        <v>19</v>
      </c>
    </row>
    <row r="125" spans="1:10" ht="34.5" customHeight="1">
      <c r="A125" s="232"/>
      <c r="B125" s="243" t="s">
        <v>77</v>
      </c>
      <c r="C125" s="243"/>
      <c r="D125" s="167" t="s">
        <v>22</v>
      </c>
      <c r="E125" s="243" t="s">
        <v>78</v>
      </c>
      <c r="F125" s="243"/>
      <c r="G125" s="167" t="s">
        <v>8</v>
      </c>
      <c r="H125" s="168" t="s">
        <v>72</v>
      </c>
      <c r="I125" s="235"/>
      <c r="J125" s="74"/>
    </row>
    <row r="126" spans="1:10" ht="39.75" customHeight="1">
      <c r="A126" s="169" t="s">
        <v>63</v>
      </c>
      <c r="B126" s="238">
        <v>3069</v>
      </c>
      <c r="C126" s="238"/>
      <c r="D126" s="158" t="s">
        <v>121</v>
      </c>
      <c r="E126" s="238">
        <v>35</v>
      </c>
      <c r="F126" s="238"/>
      <c r="G126" s="158">
        <v>2226</v>
      </c>
      <c r="H126" s="129">
        <v>6086</v>
      </c>
      <c r="I126" s="170" t="s">
        <v>38</v>
      </c>
      <c r="J126" s="85"/>
    </row>
    <row r="127" spans="1:9" ht="39.75" customHeight="1">
      <c r="A127" s="169" t="s">
        <v>41</v>
      </c>
      <c r="B127" s="238">
        <v>3053</v>
      </c>
      <c r="C127" s="238"/>
      <c r="D127" s="158" t="s">
        <v>121</v>
      </c>
      <c r="E127" s="238">
        <v>153</v>
      </c>
      <c r="F127" s="238"/>
      <c r="G127" s="158">
        <v>1386</v>
      </c>
      <c r="H127" s="129">
        <v>6016</v>
      </c>
      <c r="I127" s="170" t="s">
        <v>64</v>
      </c>
    </row>
    <row r="128" spans="1:9" ht="39.75" customHeight="1">
      <c r="A128" s="169" t="s">
        <v>102</v>
      </c>
      <c r="B128" s="238">
        <v>2224</v>
      </c>
      <c r="C128" s="238"/>
      <c r="D128" s="158" t="s">
        <v>121</v>
      </c>
      <c r="E128" s="238">
        <v>308</v>
      </c>
      <c r="F128" s="238"/>
      <c r="G128" s="158">
        <v>3638</v>
      </c>
      <c r="H128" s="129">
        <v>7121</v>
      </c>
      <c r="I128" s="170" t="s">
        <v>101</v>
      </c>
    </row>
    <row r="129" spans="1:10" ht="39.75" customHeight="1">
      <c r="A129" s="171" t="s">
        <v>39</v>
      </c>
      <c r="B129" s="238">
        <v>343</v>
      </c>
      <c r="C129" s="238"/>
      <c r="D129" s="158" t="s">
        <v>121</v>
      </c>
      <c r="E129" s="238">
        <v>46</v>
      </c>
      <c r="F129" s="238"/>
      <c r="G129" s="158">
        <v>500</v>
      </c>
      <c r="H129" s="129">
        <v>1207</v>
      </c>
      <c r="I129" s="171" t="s">
        <v>65</v>
      </c>
      <c r="J129" s="78"/>
    </row>
    <row r="130" spans="1:10" ht="39.75" customHeight="1">
      <c r="A130" s="172" t="s">
        <v>40</v>
      </c>
      <c r="B130" s="238">
        <v>67</v>
      </c>
      <c r="C130" s="238"/>
      <c r="D130" s="158">
        <v>2</v>
      </c>
      <c r="E130" s="238">
        <v>5</v>
      </c>
      <c r="F130" s="238"/>
      <c r="G130" s="158">
        <v>288</v>
      </c>
      <c r="H130" s="129">
        <v>377</v>
      </c>
      <c r="I130" s="172" t="s">
        <v>70</v>
      </c>
      <c r="J130" s="78"/>
    </row>
    <row r="131" spans="1:9" ht="39.75" customHeight="1">
      <c r="A131" s="172" t="s">
        <v>188</v>
      </c>
      <c r="B131" s="238">
        <v>826</v>
      </c>
      <c r="C131" s="238"/>
      <c r="D131" s="158">
        <v>24</v>
      </c>
      <c r="E131" s="238">
        <v>30</v>
      </c>
      <c r="F131" s="238"/>
      <c r="G131" s="158">
        <v>776</v>
      </c>
      <c r="H131" s="129">
        <v>1877</v>
      </c>
      <c r="I131" s="172" t="s">
        <v>177</v>
      </c>
    </row>
    <row r="132" spans="1:10" ht="39.75" customHeight="1">
      <c r="A132" s="171" t="s">
        <v>110</v>
      </c>
      <c r="B132" s="238">
        <v>1779</v>
      </c>
      <c r="C132" s="238"/>
      <c r="D132" s="158" t="s">
        <v>121</v>
      </c>
      <c r="E132" s="238">
        <v>106</v>
      </c>
      <c r="F132" s="238"/>
      <c r="G132" s="158">
        <v>2664</v>
      </c>
      <c r="H132" s="129">
        <v>4570</v>
      </c>
      <c r="I132" s="172" t="s">
        <v>111</v>
      </c>
      <c r="J132" s="78"/>
    </row>
    <row r="133" spans="1:10" ht="39.75" customHeight="1">
      <c r="A133" s="171" t="s">
        <v>119</v>
      </c>
      <c r="B133" s="238">
        <v>479</v>
      </c>
      <c r="C133" s="238"/>
      <c r="D133" s="158" t="s">
        <v>121</v>
      </c>
      <c r="E133" s="238">
        <v>5</v>
      </c>
      <c r="F133" s="238"/>
      <c r="G133" s="158">
        <v>446</v>
      </c>
      <c r="H133" s="129">
        <v>957</v>
      </c>
      <c r="I133" s="172" t="s">
        <v>120</v>
      </c>
      <c r="J133" s="78"/>
    </row>
    <row r="134" spans="1:10" ht="39.75" customHeight="1">
      <c r="A134" s="171" t="s">
        <v>117</v>
      </c>
      <c r="B134" s="238">
        <v>791</v>
      </c>
      <c r="C134" s="238"/>
      <c r="D134" s="158">
        <v>9</v>
      </c>
      <c r="E134" s="238">
        <v>182</v>
      </c>
      <c r="F134" s="238"/>
      <c r="G134" s="158">
        <v>2211</v>
      </c>
      <c r="H134" s="129">
        <v>3401</v>
      </c>
      <c r="I134" s="172" t="s">
        <v>118</v>
      </c>
      <c r="J134" s="78"/>
    </row>
    <row r="135" spans="1:10" ht="39.75" customHeight="1">
      <c r="A135" s="171" t="s">
        <v>115</v>
      </c>
      <c r="B135" s="238">
        <v>749</v>
      </c>
      <c r="C135" s="238"/>
      <c r="D135" s="128">
        <v>0</v>
      </c>
      <c r="E135" s="238">
        <v>59</v>
      </c>
      <c r="F135" s="238"/>
      <c r="G135" s="158">
        <v>2829</v>
      </c>
      <c r="H135" s="129">
        <v>4183</v>
      </c>
      <c r="I135" s="172" t="s">
        <v>116</v>
      </c>
      <c r="J135" s="78"/>
    </row>
    <row r="136" spans="1:9" ht="39.75" customHeight="1">
      <c r="A136" s="171" t="s">
        <v>175</v>
      </c>
      <c r="B136" s="238">
        <v>639</v>
      </c>
      <c r="C136" s="238"/>
      <c r="D136" s="158">
        <v>42</v>
      </c>
      <c r="E136" s="238">
        <v>32</v>
      </c>
      <c r="F136" s="238"/>
      <c r="G136" s="158">
        <v>1917</v>
      </c>
      <c r="H136" s="129">
        <v>2690</v>
      </c>
      <c r="I136" s="172" t="s">
        <v>176</v>
      </c>
    </row>
    <row r="137" spans="1:10" ht="39.75" customHeight="1">
      <c r="A137" s="95" t="s">
        <v>6</v>
      </c>
      <c r="B137" s="239">
        <f>SUM(B126:B136)</f>
        <v>14019</v>
      </c>
      <c r="C137" s="239"/>
      <c r="D137" s="159">
        <f>SUM(D126:D136)</f>
        <v>77</v>
      </c>
      <c r="E137" s="239">
        <f>SUM(E126:E136)</f>
        <v>961</v>
      </c>
      <c r="F137" s="239"/>
      <c r="G137" s="159">
        <f>SUM(G126:G136)</f>
        <v>18881</v>
      </c>
      <c r="H137" s="159">
        <f>SUM(H126:H136)</f>
        <v>38485</v>
      </c>
      <c r="I137" s="173" t="s">
        <v>12</v>
      </c>
      <c r="J137" s="78"/>
    </row>
    <row r="138" spans="1:9" s="86" customFormat="1" ht="15.75" customHeight="1">
      <c r="A138" s="156" t="s">
        <v>163</v>
      </c>
      <c r="C138" s="135"/>
      <c r="D138" s="135"/>
      <c r="E138" s="135"/>
      <c r="F138" s="135"/>
      <c r="G138" s="135"/>
      <c r="H138" s="135"/>
      <c r="I138" s="157" t="s">
        <v>164</v>
      </c>
    </row>
    <row r="139" spans="1:9" ht="36" customHeight="1">
      <c r="A139" s="214"/>
      <c r="B139" s="236" t="s">
        <v>189</v>
      </c>
      <c r="C139" s="236"/>
      <c r="D139" s="236"/>
      <c r="E139" s="236"/>
      <c r="F139" s="236"/>
      <c r="G139" s="236"/>
      <c r="H139" s="236"/>
      <c r="I139" s="214"/>
    </row>
    <row r="140" spans="1:9" ht="39" customHeight="1">
      <c r="A140" s="218" t="s">
        <v>139</v>
      </c>
      <c r="B140" s="237" t="s">
        <v>190</v>
      </c>
      <c r="C140" s="237"/>
      <c r="D140" s="237"/>
      <c r="E140" s="237"/>
      <c r="F140" s="237"/>
      <c r="G140" s="237"/>
      <c r="H140" s="237"/>
      <c r="I140" s="219" t="s">
        <v>138</v>
      </c>
    </row>
    <row r="141" spans="1:9" ht="34.5" customHeight="1">
      <c r="A141" s="230" t="s">
        <v>7</v>
      </c>
      <c r="B141" s="174"/>
      <c r="C141" s="133" t="s">
        <v>128</v>
      </c>
      <c r="D141" s="165"/>
      <c r="E141" s="175"/>
      <c r="F141" s="175"/>
      <c r="G141" s="133" t="s">
        <v>129</v>
      </c>
      <c r="H141" s="166"/>
      <c r="I141" s="233" t="s">
        <v>19</v>
      </c>
    </row>
    <row r="142" spans="1:9" ht="34.5" customHeight="1">
      <c r="A142" s="231"/>
      <c r="B142" s="176"/>
      <c r="C142" s="131" t="s">
        <v>130</v>
      </c>
      <c r="D142" s="176"/>
      <c r="E142" s="177"/>
      <c r="F142" s="178"/>
      <c r="G142" s="132" t="s">
        <v>131</v>
      </c>
      <c r="H142" s="168"/>
      <c r="I142" s="234"/>
    </row>
    <row r="143" spans="1:9" ht="34.5" customHeight="1">
      <c r="A143" s="231"/>
      <c r="B143" s="130" t="s">
        <v>134</v>
      </c>
      <c r="C143" s="130" t="s">
        <v>133</v>
      </c>
      <c r="D143" s="130" t="s">
        <v>132</v>
      </c>
      <c r="E143" s="177"/>
      <c r="F143" s="130" t="s">
        <v>134</v>
      </c>
      <c r="G143" s="130" t="s">
        <v>133</v>
      </c>
      <c r="H143" s="130" t="s">
        <v>132</v>
      </c>
      <c r="I143" s="234"/>
    </row>
    <row r="144" spans="1:9" ht="34.5" customHeight="1">
      <c r="A144" s="232"/>
      <c r="B144" s="179" t="s">
        <v>135</v>
      </c>
      <c r="C144" s="179" t="s">
        <v>136</v>
      </c>
      <c r="D144" s="179" t="s">
        <v>137</v>
      </c>
      <c r="E144" s="180"/>
      <c r="F144" s="179" t="s">
        <v>135</v>
      </c>
      <c r="G144" s="179" t="s">
        <v>136</v>
      </c>
      <c r="H144" s="179" t="s">
        <v>137</v>
      </c>
      <c r="I144" s="235"/>
    </row>
    <row r="145" spans="1:9" ht="39.75" customHeight="1">
      <c r="A145" s="169" t="s">
        <v>63</v>
      </c>
      <c r="B145" s="163">
        <v>201</v>
      </c>
      <c r="C145" s="163">
        <v>219</v>
      </c>
      <c r="D145" s="163">
        <v>48</v>
      </c>
      <c r="E145" s="158"/>
      <c r="F145" s="163">
        <v>3784</v>
      </c>
      <c r="G145" s="163">
        <v>3828</v>
      </c>
      <c r="H145" s="163">
        <v>51</v>
      </c>
      <c r="I145" s="170" t="s">
        <v>38</v>
      </c>
    </row>
    <row r="146" spans="1:9" ht="39.75" customHeight="1">
      <c r="A146" s="169" t="s">
        <v>41</v>
      </c>
      <c r="B146" s="163">
        <v>752</v>
      </c>
      <c r="C146" s="163">
        <v>668</v>
      </c>
      <c r="D146" s="163">
        <v>210</v>
      </c>
      <c r="E146" s="158"/>
      <c r="F146" s="163">
        <v>3602</v>
      </c>
      <c r="G146" s="163">
        <v>4113</v>
      </c>
      <c r="H146" s="163">
        <v>218</v>
      </c>
      <c r="I146" s="170" t="s">
        <v>64</v>
      </c>
    </row>
    <row r="147" spans="1:9" ht="39.75" customHeight="1">
      <c r="A147" s="169" t="s">
        <v>102</v>
      </c>
      <c r="B147" s="163">
        <v>494</v>
      </c>
      <c r="C147" s="163">
        <v>469</v>
      </c>
      <c r="D147" s="163">
        <v>31</v>
      </c>
      <c r="E147" s="158"/>
      <c r="F147" s="163">
        <v>1881</v>
      </c>
      <c r="G147" s="163">
        <v>1842</v>
      </c>
      <c r="H147" s="163">
        <v>44</v>
      </c>
      <c r="I147" s="170" t="s">
        <v>101</v>
      </c>
    </row>
    <row r="148" spans="1:9" ht="39.75" customHeight="1">
      <c r="A148" s="171" t="s">
        <v>39</v>
      </c>
      <c r="B148" s="163">
        <v>304</v>
      </c>
      <c r="C148" s="163">
        <v>250</v>
      </c>
      <c r="D148" s="163">
        <v>196</v>
      </c>
      <c r="E148" s="158"/>
      <c r="F148" s="163">
        <v>564</v>
      </c>
      <c r="G148" s="163">
        <v>559</v>
      </c>
      <c r="H148" s="163">
        <v>80</v>
      </c>
      <c r="I148" s="171" t="s">
        <v>65</v>
      </c>
    </row>
    <row r="149" spans="1:9" ht="39.75" customHeight="1">
      <c r="A149" s="172" t="s">
        <v>40</v>
      </c>
      <c r="B149" s="163">
        <v>41</v>
      </c>
      <c r="C149" s="163">
        <v>36</v>
      </c>
      <c r="D149" s="163">
        <v>15</v>
      </c>
      <c r="E149" s="158"/>
      <c r="F149" s="163">
        <v>101</v>
      </c>
      <c r="G149" s="163">
        <v>128</v>
      </c>
      <c r="H149" s="163">
        <v>13</v>
      </c>
      <c r="I149" s="172" t="s">
        <v>70</v>
      </c>
    </row>
    <row r="150" spans="1:9" ht="39.75" customHeight="1">
      <c r="A150" s="172" t="s">
        <v>188</v>
      </c>
      <c r="B150" s="163">
        <v>433</v>
      </c>
      <c r="C150" s="163">
        <v>361</v>
      </c>
      <c r="D150" s="163">
        <v>168</v>
      </c>
      <c r="E150" s="158"/>
      <c r="F150" s="163">
        <v>587</v>
      </c>
      <c r="G150" s="163">
        <v>646</v>
      </c>
      <c r="H150" s="163">
        <v>101</v>
      </c>
      <c r="I150" s="172" t="s">
        <v>177</v>
      </c>
    </row>
    <row r="151" spans="1:9" ht="39.75" customHeight="1">
      <c r="A151" s="171" t="s">
        <v>110</v>
      </c>
      <c r="B151" s="163">
        <v>362</v>
      </c>
      <c r="C151" s="163">
        <v>416</v>
      </c>
      <c r="D151" s="163">
        <v>21</v>
      </c>
      <c r="E151" s="158"/>
      <c r="F151" s="163">
        <v>1166</v>
      </c>
      <c r="G151" s="163">
        <v>1230</v>
      </c>
      <c r="H151" s="163">
        <v>121</v>
      </c>
      <c r="I151" s="172" t="s">
        <v>111</v>
      </c>
    </row>
    <row r="152" spans="1:9" ht="39.75" customHeight="1">
      <c r="A152" s="171" t="s">
        <v>119</v>
      </c>
      <c r="B152" s="163">
        <v>278</v>
      </c>
      <c r="C152" s="163">
        <v>280</v>
      </c>
      <c r="D152" s="163" t="s">
        <v>121</v>
      </c>
      <c r="E152" s="158"/>
      <c r="F152" s="163">
        <v>313</v>
      </c>
      <c r="G152" s="163">
        <v>312</v>
      </c>
      <c r="H152" s="163">
        <v>6</v>
      </c>
      <c r="I152" s="172" t="s">
        <v>120</v>
      </c>
    </row>
    <row r="153" spans="1:9" ht="39.75" customHeight="1">
      <c r="A153" s="171" t="s">
        <v>117</v>
      </c>
      <c r="B153" s="163">
        <v>258</v>
      </c>
      <c r="C153" s="163">
        <v>339</v>
      </c>
      <c r="D153" s="163">
        <v>204</v>
      </c>
      <c r="E153" s="158"/>
      <c r="F153" s="163">
        <v>448</v>
      </c>
      <c r="G153" s="163">
        <v>501</v>
      </c>
      <c r="H153" s="163">
        <v>151</v>
      </c>
      <c r="I153" s="172" t="s">
        <v>118</v>
      </c>
    </row>
    <row r="154" spans="1:9" ht="39.75" customHeight="1">
      <c r="A154" s="171" t="s">
        <v>115</v>
      </c>
      <c r="B154" s="163">
        <v>62</v>
      </c>
      <c r="C154" s="163">
        <v>68</v>
      </c>
      <c r="D154" s="163">
        <v>47</v>
      </c>
      <c r="E154" s="158"/>
      <c r="F154" s="163">
        <v>442</v>
      </c>
      <c r="G154" s="163">
        <v>350</v>
      </c>
      <c r="H154" s="163">
        <v>138</v>
      </c>
      <c r="I154" s="172" t="s">
        <v>116</v>
      </c>
    </row>
    <row r="155" spans="1:9" ht="39.75" customHeight="1">
      <c r="A155" s="171" t="s">
        <v>175</v>
      </c>
      <c r="B155" s="163">
        <v>156</v>
      </c>
      <c r="C155" s="163">
        <v>135</v>
      </c>
      <c r="D155" s="163">
        <v>60</v>
      </c>
      <c r="E155" s="158"/>
      <c r="F155" s="163">
        <v>303</v>
      </c>
      <c r="G155" s="163">
        <v>280</v>
      </c>
      <c r="H155" s="163">
        <v>37</v>
      </c>
      <c r="I155" s="172" t="s">
        <v>176</v>
      </c>
    </row>
    <row r="156" spans="1:9" ht="39.75" customHeight="1">
      <c r="A156" s="95" t="s">
        <v>6</v>
      </c>
      <c r="B156" s="159">
        <f>SUM(B145:B155)</f>
        <v>3341</v>
      </c>
      <c r="C156" s="159">
        <f aca="true" t="shared" si="1" ref="C156:H156">SUM(C145:C155)</f>
        <v>3241</v>
      </c>
      <c r="D156" s="159">
        <f t="shared" si="1"/>
        <v>1000</v>
      </c>
      <c r="E156" s="159">
        <f t="shared" si="1"/>
        <v>0</v>
      </c>
      <c r="F156" s="159">
        <f t="shared" si="1"/>
        <v>13191</v>
      </c>
      <c r="G156" s="159">
        <f t="shared" si="1"/>
        <v>13789</v>
      </c>
      <c r="H156" s="159">
        <f t="shared" si="1"/>
        <v>960</v>
      </c>
      <c r="I156" s="173" t="s">
        <v>12</v>
      </c>
    </row>
    <row r="157" spans="1:9" s="86" customFormat="1" ht="15.75" customHeight="1">
      <c r="A157" s="156" t="s">
        <v>163</v>
      </c>
      <c r="C157" s="135"/>
      <c r="D157" s="135"/>
      <c r="E157" s="135"/>
      <c r="F157" s="135"/>
      <c r="G157" s="135"/>
      <c r="H157" s="135"/>
      <c r="I157" s="157" t="s">
        <v>164</v>
      </c>
    </row>
    <row r="158" spans="1:9" ht="39.75" customHeight="1">
      <c r="A158" s="156"/>
      <c r="B158" s="86"/>
      <c r="C158" s="135"/>
      <c r="D158" s="135"/>
      <c r="E158" s="135"/>
      <c r="F158" s="135"/>
      <c r="G158" s="135"/>
      <c r="H158" s="135"/>
      <c r="I158" s="181"/>
    </row>
    <row r="159" spans="1:9" ht="39.75" customHeight="1">
      <c r="A159" s="156"/>
      <c r="B159" s="86"/>
      <c r="C159" s="135"/>
      <c r="D159" s="135"/>
      <c r="E159" s="135"/>
      <c r="F159" s="135"/>
      <c r="G159" s="135"/>
      <c r="H159" s="135"/>
      <c r="I159" s="181"/>
    </row>
    <row r="160" spans="1:9" ht="36" customHeight="1">
      <c r="A160" s="214"/>
      <c r="B160" s="236" t="s">
        <v>191</v>
      </c>
      <c r="C160" s="236"/>
      <c r="D160" s="236"/>
      <c r="E160" s="236"/>
      <c r="F160" s="236"/>
      <c r="G160" s="236"/>
      <c r="H160" s="236"/>
      <c r="I160" s="214"/>
    </row>
    <row r="161" spans="1:9" ht="36" customHeight="1">
      <c r="A161" s="218" t="s">
        <v>141</v>
      </c>
      <c r="B161" s="237" t="s">
        <v>192</v>
      </c>
      <c r="C161" s="237"/>
      <c r="D161" s="237"/>
      <c r="E161" s="237"/>
      <c r="F161" s="237"/>
      <c r="G161" s="237"/>
      <c r="H161" s="237"/>
      <c r="I161" s="219" t="s">
        <v>140</v>
      </c>
    </row>
    <row r="162" spans="1:9" ht="34.5" customHeight="1">
      <c r="A162" s="230" t="s">
        <v>7</v>
      </c>
      <c r="B162" s="174"/>
      <c r="C162" s="133" t="s">
        <v>128</v>
      </c>
      <c r="D162" s="165"/>
      <c r="E162" s="175"/>
      <c r="F162" s="175"/>
      <c r="G162" s="133" t="s">
        <v>129</v>
      </c>
      <c r="H162" s="166"/>
      <c r="I162" s="233" t="s">
        <v>19</v>
      </c>
    </row>
    <row r="163" spans="1:9" ht="34.5" customHeight="1">
      <c r="A163" s="231"/>
      <c r="B163" s="176"/>
      <c r="C163" s="131" t="s">
        <v>130</v>
      </c>
      <c r="D163" s="176"/>
      <c r="E163" s="177"/>
      <c r="F163" s="178"/>
      <c r="G163" s="132" t="s">
        <v>131</v>
      </c>
      <c r="H163" s="168"/>
      <c r="I163" s="234"/>
    </row>
    <row r="164" spans="1:9" ht="34.5" customHeight="1">
      <c r="A164" s="231"/>
      <c r="B164" s="130" t="s">
        <v>134</v>
      </c>
      <c r="C164" s="130" t="s">
        <v>133</v>
      </c>
      <c r="D164" s="130" t="s">
        <v>132</v>
      </c>
      <c r="E164" s="177"/>
      <c r="F164" s="130" t="s">
        <v>134</v>
      </c>
      <c r="G164" s="130" t="s">
        <v>133</v>
      </c>
      <c r="H164" s="130" t="s">
        <v>132</v>
      </c>
      <c r="I164" s="234"/>
    </row>
    <row r="165" spans="1:9" ht="34.5" customHeight="1">
      <c r="A165" s="232"/>
      <c r="B165" s="179" t="s">
        <v>135</v>
      </c>
      <c r="C165" s="179" t="s">
        <v>136</v>
      </c>
      <c r="D165" s="179" t="s">
        <v>137</v>
      </c>
      <c r="E165" s="180"/>
      <c r="F165" s="179" t="s">
        <v>135</v>
      </c>
      <c r="G165" s="179" t="s">
        <v>136</v>
      </c>
      <c r="H165" s="179" t="s">
        <v>137</v>
      </c>
      <c r="I165" s="235"/>
    </row>
    <row r="166" spans="1:9" ht="39.75" customHeight="1">
      <c r="A166" s="169" t="s">
        <v>63</v>
      </c>
      <c r="B166" s="121">
        <v>216</v>
      </c>
      <c r="C166" s="121">
        <v>237</v>
      </c>
      <c r="D166" s="121">
        <v>1</v>
      </c>
      <c r="E166" s="158"/>
      <c r="F166" s="134">
        <v>289</v>
      </c>
      <c r="G166" s="121">
        <v>343</v>
      </c>
      <c r="H166" s="121">
        <v>18</v>
      </c>
      <c r="I166" s="170" t="s">
        <v>38</v>
      </c>
    </row>
    <row r="167" spans="1:9" ht="39.75" customHeight="1">
      <c r="A167" s="171" t="s">
        <v>110</v>
      </c>
      <c r="B167" s="121">
        <v>1206</v>
      </c>
      <c r="C167" s="121">
        <v>1331</v>
      </c>
      <c r="D167" s="121">
        <v>199</v>
      </c>
      <c r="E167" s="158"/>
      <c r="F167" s="134">
        <v>5830</v>
      </c>
      <c r="G167" s="121">
        <v>5889</v>
      </c>
      <c r="H167" s="121">
        <v>589</v>
      </c>
      <c r="I167" s="172" t="s">
        <v>111</v>
      </c>
    </row>
    <row r="168" spans="1:9" ht="39.75" customHeight="1">
      <c r="A168" s="95" t="s">
        <v>6</v>
      </c>
      <c r="B168" s="159">
        <f>SUM(B166:B167)</f>
        <v>1422</v>
      </c>
      <c r="C168" s="159">
        <f aca="true" t="shared" si="2" ref="C168:H168">SUM(C166:C167)</f>
        <v>1568</v>
      </c>
      <c r="D168" s="159">
        <f t="shared" si="2"/>
        <v>200</v>
      </c>
      <c r="E168" s="159">
        <f t="shared" si="2"/>
        <v>0</v>
      </c>
      <c r="F168" s="159">
        <f t="shared" si="2"/>
        <v>6119</v>
      </c>
      <c r="G168" s="159">
        <f t="shared" si="2"/>
        <v>6232</v>
      </c>
      <c r="H168" s="159">
        <f t="shared" si="2"/>
        <v>607</v>
      </c>
      <c r="I168" s="173" t="s">
        <v>12</v>
      </c>
    </row>
    <row r="169" spans="1:9" ht="22.5" customHeight="1">
      <c r="A169" s="156" t="s">
        <v>163</v>
      </c>
      <c r="B169" s="86"/>
      <c r="C169" s="135"/>
      <c r="D169" s="135"/>
      <c r="E169" s="135"/>
      <c r="F169" s="135"/>
      <c r="G169" s="135"/>
      <c r="H169" s="135"/>
      <c r="I169" s="157" t="s">
        <v>164</v>
      </c>
    </row>
    <row r="170" spans="1:9" ht="36" customHeight="1">
      <c r="A170" s="214"/>
      <c r="B170" s="236" t="s">
        <v>165</v>
      </c>
      <c r="C170" s="236"/>
      <c r="D170" s="236"/>
      <c r="E170" s="236"/>
      <c r="F170" s="236"/>
      <c r="G170" s="236"/>
      <c r="H170" s="236"/>
      <c r="I170" s="214"/>
    </row>
    <row r="171" spans="1:9" ht="42" customHeight="1">
      <c r="A171" s="218" t="s">
        <v>143</v>
      </c>
      <c r="B171" s="237" t="s">
        <v>166</v>
      </c>
      <c r="C171" s="237"/>
      <c r="D171" s="237"/>
      <c r="E171" s="237"/>
      <c r="F171" s="237"/>
      <c r="G171" s="237"/>
      <c r="H171" s="237"/>
      <c r="I171" s="219" t="s">
        <v>142</v>
      </c>
    </row>
    <row r="172" spans="1:9" ht="34.5" customHeight="1">
      <c r="A172" s="230" t="s">
        <v>7</v>
      </c>
      <c r="B172" s="174"/>
      <c r="C172" s="133" t="s">
        <v>128</v>
      </c>
      <c r="D172" s="165"/>
      <c r="E172" s="175"/>
      <c r="F172" s="175"/>
      <c r="G172" s="133" t="s">
        <v>129</v>
      </c>
      <c r="H172" s="166"/>
      <c r="I172" s="233" t="s">
        <v>19</v>
      </c>
    </row>
    <row r="173" spans="1:9" ht="34.5" customHeight="1">
      <c r="A173" s="231"/>
      <c r="B173" s="176"/>
      <c r="C173" s="131" t="s">
        <v>130</v>
      </c>
      <c r="D173" s="176"/>
      <c r="E173" s="177"/>
      <c r="F173" s="178"/>
      <c r="G173" s="132" t="s">
        <v>131</v>
      </c>
      <c r="H173" s="168"/>
      <c r="I173" s="234"/>
    </row>
    <row r="174" spans="1:9" ht="34.5" customHeight="1">
      <c r="A174" s="231"/>
      <c r="B174" s="130" t="s">
        <v>134</v>
      </c>
      <c r="C174" s="130" t="s">
        <v>133</v>
      </c>
      <c r="D174" s="130" t="s">
        <v>132</v>
      </c>
      <c r="E174" s="177"/>
      <c r="F174" s="130" t="s">
        <v>134</v>
      </c>
      <c r="G174" s="130" t="s">
        <v>133</v>
      </c>
      <c r="H174" s="130" t="s">
        <v>132</v>
      </c>
      <c r="I174" s="234"/>
    </row>
    <row r="175" spans="1:9" ht="34.5" customHeight="1">
      <c r="A175" s="232"/>
      <c r="B175" s="179" t="s">
        <v>135</v>
      </c>
      <c r="C175" s="179" t="s">
        <v>136</v>
      </c>
      <c r="D175" s="179" t="s">
        <v>137</v>
      </c>
      <c r="E175" s="180"/>
      <c r="F175" s="179" t="s">
        <v>135</v>
      </c>
      <c r="G175" s="179" t="s">
        <v>136</v>
      </c>
      <c r="H175" s="179" t="s">
        <v>137</v>
      </c>
      <c r="I175" s="235"/>
    </row>
    <row r="176" spans="1:9" ht="39.75" customHeight="1">
      <c r="A176" s="169" t="s">
        <v>63</v>
      </c>
      <c r="B176" s="121">
        <v>4</v>
      </c>
      <c r="C176" s="121">
        <v>3</v>
      </c>
      <c r="D176" s="121">
        <v>1</v>
      </c>
      <c r="E176" s="158"/>
      <c r="F176" s="134">
        <v>23</v>
      </c>
      <c r="G176" s="121">
        <v>19</v>
      </c>
      <c r="H176" s="121">
        <v>10</v>
      </c>
      <c r="I176" s="170" t="s">
        <v>38</v>
      </c>
    </row>
    <row r="177" spans="1:9" ht="39.75" customHeight="1">
      <c r="A177" s="171" t="s">
        <v>110</v>
      </c>
      <c r="B177" s="121">
        <v>105</v>
      </c>
      <c r="C177" s="121">
        <v>105</v>
      </c>
      <c r="D177" s="121">
        <v>6</v>
      </c>
      <c r="E177" s="158"/>
      <c r="F177" s="134">
        <v>451</v>
      </c>
      <c r="G177" s="121">
        <v>408</v>
      </c>
      <c r="H177" s="121">
        <v>98</v>
      </c>
      <c r="I177" s="172" t="s">
        <v>111</v>
      </c>
    </row>
    <row r="178" spans="1:9" ht="39.75" customHeight="1">
      <c r="A178" s="95" t="s">
        <v>6</v>
      </c>
      <c r="B178" s="159">
        <f>SUM(B176:B177)</f>
        <v>109</v>
      </c>
      <c r="C178" s="159">
        <f aca="true" t="shared" si="3" ref="C178:H178">SUM(C176:C177)</f>
        <v>108</v>
      </c>
      <c r="D178" s="159">
        <f t="shared" si="3"/>
        <v>7</v>
      </c>
      <c r="E178" s="159">
        <f t="shared" si="3"/>
        <v>0</v>
      </c>
      <c r="F178" s="159">
        <f t="shared" si="3"/>
        <v>474</v>
      </c>
      <c r="G178" s="159">
        <f t="shared" si="3"/>
        <v>427</v>
      </c>
      <c r="H178" s="159">
        <f t="shared" si="3"/>
        <v>108</v>
      </c>
      <c r="I178" s="173" t="s">
        <v>12</v>
      </c>
    </row>
    <row r="179" spans="1:9" ht="22.5" customHeight="1">
      <c r="A179" s="156" t="s">
        <v>163</v>
      </c>
      <c r="B179" s="86"/>
      <c r="C179" s="135"/>
      <c r="D179" s="135"/>
      <c r="E179" s="135"/>
      <c r="F179" s="135"/>
      <c r="G179" s="135"/>
      <c r="H179" s="135"/>
      <c r="I179" s="157" t="s">
        <v>164</v>
      </c>
    </row>
    <row r="180" spans="1:9" ht="39.75" customHeight="1">
      <c r="A180" s="156"/>
      <c r="B180" s="86"/>
      <c r="C180" s="135"/>
      <c r="D180" s="135"/>
      <c r="E180" s="135"/>
      <c r="F180" s="135"/>
      <c r="G180" s="135"/>
      <c r="H180" s="135"/>
      <c r="I180" s="181"/>
    </row>
    <row r="181" spans="1:9" ht="39.75" customHeight="1">
      <c r="A181" s="156"/>
      <c r="B181" s="86"/>
      <c r="C181" s="135"/>
      <c r="D181" s="135"/>
      <c r="E181" s="135"/>
      <c r="F181" s="135"/>
      <c r="G181" s="135"/>
      <c r="H181" s="135"/>
      <c r="I181" s="181"/>
    </row>
    <row r="182" spans="1:9" ht="39.75" customHeight="1">
      <c r="A182" s="156"/>
      <c r="B182" s="86"/>
      <c r="C182" s="135"/>
      <c r="D182" s="135"/>
      <c r="E182" s="135"/>
      <c r="F182" s="135"/>
      <c r="G182" s="135"/>
      <c r="H182" s="135"/>
      <c r="I182" s="181"/>
    </row>
    <row r="183" spans="1:9" ht="36" customHeight="1">
      <c r="A183" s="214"/>
      <c r="B183" s="236" t="s">
        <v>159</v>
      </c>
      <c r="C183" s="236"/>
      <c r="D183" s="236"/>
      <c r="E183" s="236"/>
      <c r="F183" s="236"/>
      <c r="G183" s="236"/>
      <c r="H183" s="236"/>
      <c r="I183" s="214"/>
    </row>
    <row r="184" spans="1:9" ht="36" customHeight="1">
      <c r="A184" s="216" t="s">
        <v>145</v>
      </c>
      <c r="B184" s="237" t="s">
        <v>160</v>
      </c>
      <c r="C184" s="237"/>
      <c r="D184" s="237"/>
      <c r="E184" s="237"/>
      <c r="F184" s="237"/>
      <c r="G184" s="237"/>
      <c r="H184" s="237"/>
      <c r="I184" s="217" t="s">
        <v>144</v>
      </c>
    </row>
    <row r="185" spans="1:10" ht="34.5" customHeight="1">
      <c r="A185" s="182"/>
      <c r="B185" s="265" t="s">
        <v>122</v>
      </c>
      <c r="C185" s="265"/>
      <c r="D185" s="125" t="s">
        <v>125</v>
      </c>
      <c r="E185" s="263" t="s">
        <v>162</v>
      </c>
      <c r="F185" s="263"/>
      <c r="G185" s="125" t="s">
        <v>123</v>
      </c>
      <c r="H185" s="183" t="s">
        <v>100</v>
      </c>
      <c r="I185" s="184"/>
      <c r="J185" s="64"/>
    </row>
    <row r="186" spans="1:10" ht="34.5" customHeight="1">
      <c r="A186" s="185"/>
      <c r="B186" s="260" t="s">
        <v>124</v>
      </c>
      <c r="C186" s="260"/>
      <c r="D186" s="164" t="s">
        <v>126</v>
      </c>
      <c r="E186" s="264" t="s">
        <v>161</v>
      </c>
      <c r="F186" s="264"/>
      <c r="G186" s="164" t="s">
        <v>127</v>
      </c>
      <c r="H186" s="186" t="s">
        <v>95</v>
      </c>
      <c r="I186" s="187"/>
      <c r="J186" s="83"/>
    </row>
    <row r="187" spans="1:10" ht="39.75" customHeight="1">
      <c r="A187" s="171" t="s">
        <v>85</v>
      </c>
      <c r="B187" s="262">
        <v>1445</v>
      </c>
      <c r="C187" s="262"/>
      <c r="D187" s="163">
        <v>4489</v>
      </c>
      <c r="E187" s="262">
        <v>1136</v>
      </c>
      <c r="F187" s="262"/>
      <c r="G187" s="163">
        <v>1356</v>
      </c>
      <c r="H187" s="126">
        <v>13862</v>
      </c>
      <c r="I187" s="188" t="s">
        <v>88</v>
      </c>
      <c r="J187" s="82"/>
    </row>
    <row r="188" spans="1:10" ht="39.75" customHeight="1">
      <c r="A188" s="171" t="s">
        <v>86</v>
      </c>
      <c r="B188" s="262">
        <v>1525</v>
      </c>
      <c r="C188" s="262"/>
      <c r="D188" s="163">
        <v>4849</v>
      </c>
      <c r="E188" s="262">
        <v>665</v>
      </c>
      <c r="F188" s="262"/>
      <c r="G188" s="163">
        <v>1356</v>
      </c>
      <c r="H188" s="126">
        <v>14068</v>
      </c>
      <c r="I188" s="189" t="s">
        <v>89</v>
      </c>
      <c r="J188" s="82"/>
    </row>
    <row r="189" spans="1:10" ht="39.75" customHeight="1">
      <c r="A189" s="190" t="s">
        <v>87</v>
      </c>
      <c r="B189" s="261">
        <v>27</v>
      </c>
      <c r="C189" s="261"/>
      <c r="D189" s="162">
        <v>2189</v>
      </c>
      <c r="E189" s="261">
        <v>612</v>
      </c>
      <c r="F189" s="261"/>
      <c r="G189" s="162" t="s">
        <v>121</v>
      </c>
      <c r="H189" s="124">
        <v>2934</v>
      </c>
      <c r="I189" s="191" t="s">
        <v>90</v>
      </c>
      <c r="J189" s="82"/>
    </row>
    <row r="190" spans="1:9" ht="22.5" customHeight="1">
      <c r="A190" s="156" t="s">
        <v>163</v>
      </c>
      <c r="B190" s="86"/>
      <c r="C190" s="135"/>
      <c r="D190" s="135"/>
      <c r="E190" s="135"/>
      <c r="F190" s="135"/>
      <c r="G190" s="135"/>
      <c r="H190" s="135"/>
      <c r="I190" s="157" t="s">
        <v>164</v>
      </c>
    </row>
    <row r="191" spans="1:9" ht="15.75">
      <c r="A191" s="86"/>
      <c r="B191" s="86"/>
      <c r="C191" s="86"/>
      <c r="D191" s="86"/>
      <c r="E191" s="86"/>
      <c r="F191" s="86"/>
      <c r="G191" s="86"/>
      <c r="H191" s="86"/>
      <c r="I191" s="86"/>
    </row>
  </sheetData>
  <sheetProtection/>
  <mergeCells count="181">
    <mergeCell ref="D42:E42"/>
    <mergeCell ref="D59:E59"/>
    <mergeCell ref="D77:E77"/>
    <mergeCell ref="D79:E79"/>
    <mergeCell ref="D65:E65"/>
    <mergeCell ref="E118:F118"/>
    <mergeCell ref="E90:F90"/>
    <mergeCell ref="B185:C185"/>
    <mergeCell ref="B183:H183"/>
    <mergeCell ref="E128:F128"/>
    <mergeCell ref="E129:F129"/>
    <mergeCell ref="B130:C130"/>
    <mergeCell ref="B117:C117"/>
    <mergeCell ref="E130:F130"/>
    <mergeCell ref="E117:F117"/>
    <mergeCell ref="E132:F132"/>
    <mergeCell ref="B186:C186"/>
    <mergeCell ref="B189:C189"/>
    <mergeCell ref="B187:C187"/>
    <mergeCell ref="B188:C188"/>
    <mergeCell ref="E185:F185"/>
    <mergeCell ref="E186:F186"/>
    <mergeCell ref="E187:F187"/>
    <mergeCell ref="E188:F188"/>
    <mergeCell ref="E189:F189"/>
    <mergeCell ref="B128:C128"/>
    <mergeCell ref="B140:H140"/>
    <mergeCell ref="B131:C131"/>
    <mergeCell ref="B136:C136"/>
    <mergeCell ref="E136:F136"/>
    <mergeCell ref="E131:F131"/>
    <mergeCell ref="B133:C133"/>
    <mergeCell ref="E133:F133"/>
    <mergeCell ref="B184:H184"/>
    <mergeCell ref="B96:C96"/>
    <mergeCell ref="E95:F95"/>
    <mergeCell ref="B103:H103"/>
    <mergeCell ref="B104:H104"/>
    <mergeCell ref="B107:C107"/>
    <mergeCell ref="E107:F107"/>
    <mergeCell ref="E108:F108"/>
    <mergeCell ref="B98:C98"/>
    <mergeCell ref="B99:C99"/>
    <mergeCell ref="I3:I4"/>
    <mergeCell ref="B30:H30"/>
    <mergeCell ref="D32:E32"/>
    <mergeCell ref="B95:C95"/>
    <mergeCell ref="D33:E33"/>
    <mergeCell ref="B22:H22"/>
    <mergeCell ref="B23:H23"/>
    <mergeCell ref="B11:H11"/>
    <mergeCell ref="B12:H12"/>
    <mergeCell ref="E93:F93"/>
    <mergeCell ref="B2:H2"/>
    <mergeCell ref="B50:H50"/>
    <mergeCell ref="D69:E69"/>
    <mergeCell ref="I88:I89"/>
    <mergeCell ref="B87:H87"/>
    <mergeCell ref="E88:F88"/>
    <mergeCell ref="B67:H67"/>
    <mergeCell ref="D57:E57"/>
    <mergeCell ref="E89:F89"/>
    <mergeCell ref="D74:E74"/>
    <mergeCell ref="I124:I125"/>
    <mergeCell ref="B124:C124"/>
    <mergeCell ref="B123:H123"/>
    <mergeCell ref="E124:F124"/>
    <mergeCell ref="E125:F125"/>
    <mergeCell ref="E96:F96"/>
    <mergeCell ref="B122:H122"/>
    <mergeCell ref="B109:C109"/>
    <mergeCell ref="B110:C110"/>
    <mergeCell ref="B108:C108"/>
    <mergeCell ref="B31:H31"/>
    <mergeCell ref="B101:C101"/>
    <mergeCell ref="E101:F101"/>
    <mergeCell ref="D82:E82"/>
    <mergeCell ref="E97:F97"/>
    <mergeCell ref="I69:I70"/>
    <mergeCell ref="D70:E70"/>
    <mergeCell ref="D40:E40"/>
    <mergeCell ref="B91:C91"/>
    <mergeCell ref="B94:C94"/>
    <mergeCell ref="A124:A125"/>
    <mergeCell ref="B114:C114"/>
    <mergeCell ref="B115:C115"/>
    <mergeCell ref="E115:F115"/>
    <mergeCell ref="B51:H51"/>
    <mergeCell ref="E94:F94"/>
    <mergeCell ref="A105:A106"/>
    <mergeCell ref="B111:C111"/>
    <mergeCell ref="E111:F111"/>
    <mergeCell ref="B105:C105"/>
    <mergeCell ref="B100:C100"/>
    <mergeCell ref="E100:F100"/>
    <mergeCell ref="E112:F112"/>
    <mergeCell ref="B97:C97"/>
    <mergeCell ref="B116:C116"/>
    <mergeCell ref="E116:F116"/>
    <mergeCell ref="A69:A70"/>
    <mergeCell ref="A88:A89"/>
    <mergeCell ref="B86:H86"/>
    <mergeCell ref="B89:C89"/>
    <mergeCell ref="D81:E81"/>
    <mergeCell ref="B88:C88"/>
    <mergeCell ref="D76:E76"/>
    <mergeCell ref="D80:E80"/>
    <mergeCell ref="D39:E39"/>
    <mergeCell ref="D43:E43"/>
    <mergeCell ref="D58:E58"/>
    <mergeCell ref="D63:E63"/>
    <mergeCell ref="E114:F114"/>
    <mergeCell ref="E98:F98"/>
    <mergeCell ref="E99:F99"/>
    <mergeCell ref="D78:E78"/>
    <mergeCell ref="D41:E41"/>
    <mergeCell ref="D54:E54"/>
    <mergeCell ref="A32:A33"/>
    <mergeCell ref="I32:I33"/>
    <mergeCell ref="A52:A53"/>
    <mergeCell ref="D34:E34"/>
    <mergeCell ref="I52:I53"/>
    <mergeCell ref="D35:E35"/>
    <mergeCell ref="D38:E38"/>
    <mergeCell ref="D44:E44"/>
    <mergeCell ref="D36:E36"/>
    <mergeCell ref="D37:E37"/>
    <mergeCell ref="I141:I144"/>
    <mergeCell ref="E109:F109"/>
    <mergeCell ref="E110:F110"/>
    <mergeCell ref="E127:F127"/>
    <mergeCell ref="B139:H139"/>
    <mergeCell ref="B90:C90"/>
    <mergeCell ref="B93:C93"/>
    <mergeCell ref="E91:F91"/>
    <mergeCell ref="E92:F92"/>
    <mergeCell ref="B92:C92"/>
    <mergeCell ref="I105:I106"/>
    <mergeCell ref="E105:F105"/>
    <mergeCell ref="B106:C106"/>
    <mergeCell ref="E106:F106"/>
    <mergeCell ref="E126:F126"/>
    <mergeCell ref="B68:H68"/>
    <mergeCell ref="D71:E71"/>
    <mergeCell ref="D73:E73"/>
    <mergeCell ref="D75:E75"/>
    <mergeCell ref="D72:E72"/>
    <mergeCell ref="D55:E55"/>
    <mergeCell ref="D52:E52"/>
    <mergeCell ref="D53:E53"/>
    <mergeCell ref="D45:E45"/>
    <mergeCell ref="D56:E56"/>
    <mergeCell ref="D60:E60"/>
    <mergeCell ref="D61:E61"/>
    <mergeCell ref="D62:E62"/>
    <mergeCell ref="B135:C135"/>
    <mergeCell ref="B126:C126"/>
    <mergeCell ref="B127:C127"/>
    <mergeCell ref="B129:C129"/>
    <mergeCell ref="B118:C118"/>
    <mergeCell ref="B125:C125"/>
    <mergeCell ref="D64:E64"/>
    <mergeCell ref="B112:C112"/>
    <mergeCell ref="A141:A144"/>
    <mergeCell ref="B134:C134"/>
    <mergeCell ref="E134:F134"/>
    <mergeCell ref="E135:F135"/>
    <mergeCell ref="B137:C137"/>
    <mergeCell ref="B1:H1"/>
    <mergeCell ref="E137:F137"/>
    <mergeCell ref="B113:C113"/>
    <mergeCell ref="E113:F113"/>
    <mergeCell ref="B132:C132"/>
    <mergeCell ref="A172:A175"/>
    <mergeCell ref="I172:I175"/>
    <mergeCell ref="I162:I165"/>
    <mergeCell ref="B160:H160"/>
    <mergeCell ref="B161:H161"/>
    <mergeCell ref="A162:A165"/>
    <mergeCell ref="B170:H170"/>
    <mergeCell ref="B171:H171"/>
  </mergeCells>
  <printOptions horizontalCentered="1"/>
  <pageMargins left="0.1968503937007874" right="0.1968503937007874" top="0.5905511811023623" bottom="0.3937007874015748" header="0.1968503937007874" footer="0.1968503937007874"/>
  <pageSetup firstPageNumber="183" useFirstPageNumber="1" horizontalDpi="600" verticalDpi="600" orientation="portrait" paperSize="9" scale="57" r:id="rId1"/>
  <headerFooter alignWithMargins="0">
    <oddHeader xml:space="preserve">&amp;L&amp;"Times New Roman,Normal"&amp;14Justice&amp;R&amp;"Times New Roman,Normal"&amp;14العدل  &amp;"Arial,Normal"&amp;12       </oddHeader>
    <oddFooter>&amp;C&amp;"Times New Roman,Normal"&amp;P</oddFooter>
  </headerFooter>
  <rowBreaks count="6" manualBreakCount="6">
    <brk id="29" max="8" man="1"/>
    <brk id="66" max="8" man="1"/>
    <brk id="102" max="8" man="1"/>
    <brk id="138" max="8" man="1"/>
    <brk id="169" max="8" man="1"/>
    <brk id="19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W215"/>
  <sheetViews>
    <sheetView view="pageBreakPreview" zoomScale="82" zoomScaleNormal="60" zoomScaleSheetLayoutView="82" zoomScalePageLayoutView="0" workbookViewId="0" topLeftCell="A16">
      <selection activeCell="O24" sqref="O24"/>
    </sheetView>
  </sheetViews>
  <sheetFormatPr defaultColWidth="11.5546875" defaultRowHeight="15"/>
  <cols>
    <col min="12" max="12" width="12.21484375" style="0" customWidth="1"/>
    <col min="15" max="15" width="10.10546875" style="0" customWidth="1"/>
    <col min="16" max="16" width="9.4453125" style="0" customWidth="1"/>
    <col min="17" max="17" width="8.10546875" style="0" customWidth="1"/>
    <col min="18" max="18" width="9.6640625" style="0" customWidth="1"/>
    <col min="19" max="19" width="8.99609375" style="0" customWidth="1"/>
    <col min="20" max="20" width="8.3359375" style="0" customWidth="1"/>
    <col min="21" max="21" width="7.99609375" style="0" customWidth="1"/>
    <col min="22" max="22" width="9.4453125" style="0" customWidth="1"/>
  </cols>
  <sheetData>
    <row r="1" s="62" customFormat="1" ht="39.75" customHeight="1"/>
    <row r="2" spans="9:15" s="62" customFormat="1" ht="39.75" customHeight="1">
      <c r="I2" s="80"/>
      <c r="J2" s="80"/>
      <c r="K2" s="80"/>
      <c r="L2" s="80"/>
      <c r="M2" s="80"/>
      <c r="N2" s="80"/>
      <c r="O2" s="80"/>
    </row>
    <row r="3" spans="1:15" s="62" customFormat="1" ht="39.75" customHeight="1">
      <c r="A3" s="284" t="s">
        <v>204</v>
      </c>
      <c r="B3" s="284"/>
      <c r="C3" s="284"/>
      <c r="D3" s="284"/>
      <c r="E3" s="284"/>
      <c r="F3" s="284"/>
      <c r="G3" s="284"/>
      <c r="I3" s="81"/>
      <c r="J3" s="57"/>
      <c r="K3" s="57"/>
      <c r="L3" s="57"/>
      <c r="M3" s="283"/>
      <c r="N3" s="283"/>
      <c r="O3" s="98"/>
    </row>
    <row r="4" spans="1:15" s="62" customFormat="1" ht="39.75" customHeight="1">
      <c r="A4" s="285" t="s">
        <v>205</v>
      </c>
      <c r="B4" s="286"/>
      <c r="C4" s="286"/>
      <c r="D4" s="286"/>
      <c r="E4" s="286"/>
      <c r="F4" s="286"/>
      <c r="G4" s="286"/>
      <c r="I4" s="81"/>
      <c r="J4" s="57"/>
      <c r="K4" s="58"/>
      <c r="L4" s="57"/>
      <c r="M4" s="283"/>
      <c r="N4" s="283"/>
      <c r="O4" s="98"/>
    </row>
    <row r="5" spans="9:17" s="62" customFormat="1" ht="39.75" customHeight="1">
      <c r="I5" s="81"/>
      <c r="J5" s="59"/>
      <c r="K5" s="60"/>
      <c r="L5" s="59"/>
      <c r="M5" s="59"/>
      <c r="N5" s="80"/>
      <c r="O5" s="98"/>
      <c r="P5" s="80"/>
      <c r="Q5" s="80"/>
    </row>
    <row r="6" spans="9:17" s="62" customFormat="1" ht="39.75" customHeight="1">
      <c r="I6" s="81"/>
      <c r="J6" s="54"/>
      <c r="K6" s="54"/>
      <c r="L6" s="54"/>
      <c r="M6" s="54"/>
      <c r="N6" s="54"/>
      <c r="O6" s="54"/>
      <c r="P6" s="54"/>
      <c r="Q6" s="288"/>
    </row>
    <row r="7" spans="9:17" s="62" customFormat="1" ht="39.75" customHeight="1">
      <c r="I7" s="90"/>
      <c r="J7" s="54"/>
      <c r="K7" s="54"/>
      <c r="L7" s="54"/>
      <c r="M7" s="54"/>
      <c r="N7" s="54"/>
      <c r="O7" s="54"/>
      <c r="P7" s="54"/>
      <c r="Q7" s="288"/>
    </row>
    <row r="8" spans="9:17" s="62" customFormat="1" ht="39.75" customHeight="1">
      <c r="I8" s="99"/>
      <c r="J8" s="90"/>
      <c r="K8" s="56"/>
      <c r="L8" s="90"/>
      <c r="M8" s="90"/>
      <c r="N8" s="90"/>
      <c r="O8" s="90"/>
      <c r="P8" s="56"/>
      <c r="Q8" s="56"/>
    </row>
    <row r="9" spans="9:17" s="62" customFormat="1" ht="39.75" customHeight="1">
      <c r="I9" s="99"/>
      <c r="J9" s="87"/>
      <c r="K9" s="105"/>
      <c r="L9" s="106"/>
      <c r="M9" s="107"/>
      <c r="N9" s="106"/>
      <c r="O9" s="87"/>
      <c r="P9" s="108"/>
      <c r="Q9" s="117"/>
    </row>
    <row r="10" spans="9:17" s="62" customFormat="1" ht="39.75" customHeight="1">
      <c r="I10" s="99"/>
      <c r="J10" s="87"/>
      <c r="K10" s="105"/>
      <c r="L10" s="106"/>
      <c r="M10" s="107"/>
      <c r="N10" s="106"/>
      <c r="O10" s="87"/>
      <c r="P10" s="108"/>
      <c r="Q10" s="117"/>
    </row>
    <row r="11" spans="9:17" s="62" customFormat="1" ht="39.75" customHeight="1">
      <c r="I11" s="99"/>
      <c r="J11" s="87"/>
      <c r="K11" s="87"/>
      <c r="L11" s="87"/>
      <c r="M11" s="87"/>
      <c r="N11" s="87"/>
      <c r="O11" s="98"/>
      <c r="P11" s="80"/>
      <c r="Q11" s="80"/>
    </row>
    <row r="12" spans="9:17" s="62" customFormat="1" ht="39.75" customHeight="1">
      <c r="I12" s="100"/>
      <c r="J12" s="61"/>
      <c r="K12" s="54"/>
      <c r="L12" s="54"/>
      <c r="M12" s="54"/>
      <c r="N12" s="54"/>
      <c r="O12" s="54"/>
      <c r="P12" s="80"/>
      <c r="Q12" s="80"/>
    </row>
    <row r="13" spans="9:17" s="62" customFormat="1" ht="39.75" customHeight="1">
      <c r="I13" s="101"/>
      <c r="J13" s="61"/>
      <c r="K13" s="54"/>
      <c r="L13" s="54"/>
      <c r="M13" s="54"/>
      <c r="N13" s="54"/>
      <c r="O13" s="54"/>
      <c r="P13" s="54"/>
      <c r="Q13" s="54"/>
    </row>
    <row r="14" spans="9:17" s="62" customFormat="1" ht="39.75" customHeight="1">
      <c r="I14" s="80"/>
      <c r="J14" s="90"/>
      <c r="K14" s="90"/>
      <c r="L14" s="56"/>
      <c r="M14" s="90">
        <v>2019</v>
      </c>
      <c r="N14" s="90"/>
      <c r="O14" s="90"/>
      <c r="P14" s="90"/>
      <c r="Q14" s="56"/>
    </row>
    <row r="15" spans="10:17" s="62" customFormat="1" ht="39.75" customHeight="1">
      <c r="J15" s="192" t="s">
        <v>25</v>
      </c>
      <c r="K15" s="193" t="s">
        <v>26</v>
      </c>
      <c r="L15" s="193" t="s">
        <v>103</v>
      </c>
      <c r="M15" s="194" t="s">
        <v>27</v>
      </c>
      <c r="N15" s="193" t="s">
        <v>28</v>
      </c>
      <c r="O15" s="193" t="s">
        <v>29</v>
      </c>
      <c r="P15" s="193" t="s">
        <v>208</v>
      </c>
      <c r="Q15" s="193" t="s">
        <v>112</v>
      </c>
    </row>
    <row r="16" spans="10:17" s="62" customFormat="1" ht="25.5" customHeight="1">
      <c r="J16" s="195"/>
      <c r="K16" s="213" t="s">
        <v>30</v>
      </c>
      <c r="L16" s="213" t="s">
        <v>104</v>
      </c>
      <c r="M16" s="213" t="s">
        <v>31</v>
      </c>
      <c r="N16" s="213" t="s">
        <v>32</v>
      </c>
      <c r="O16" s="213" t="s">
        <v>33</v>
      </c>
      <c r="P16" s="213" t="s">
        <v>113</v>
      </c>
      <c r="Q16" s="213" t="s">
        <v>114</v>
      </c>
    </row>
    <row r="17" spans="9:17" s="62" customFormat="1" ht="32.25" customHeight="1">
      <c r="I17" s="80"/>
      <c r="J17" s="197" t="s">
        <v>37</v>
      </c>
      <c r="K17" s="87">
        <v>534</v>
      </c>
      <c r="L17" s="105">
        <v>54</v>
      </c>
      <c r="M17" s="115">
        <v>48</v>
      </c>
      <c r="N17" s="107">
        <v>287</v>
      </c>
      <c r="O17" s="106">
        <v>225</v>
      </c>
      <c r="P17" s="87">
        <v>170</v>
      </c>
      <c r="Q17" s="108">
        <v>1858</v>
      </c>
    </row>
    <row r="18" spans="9:17" s="62" customFormat="1" ht="28.5" customHeight="1">
      <c r="I18" s="88"/>
      <c r="J18" s="199" t="s">
        <v>110</v>
      </c>
      <c r="K18" s="109">
        <v>178</v>
      </c>
      <c r="L18" s="110">
        <v>29</v>
      </c>
      <c r="M18" s="116">
        <v>12</v>
      </c>
      <c r="N18" s="112">
        <v>79</v>
      </c>
      <c r="O18" s="111">
        <v>109</v>
      </c>
      <c r="P18" s="109">
        <v>79</v>
      </c>
      <c r="Q18" s="113">
        <v>521</v>
      </c>
    </row>
    <row r="19" spans="9:17" s="62" customFormat="1" ht="11.25" customHeight="1">
      <c r="I19" s="89"/>
      <c r="J19" s="293"/>
      <c r="K19" s="293"/>
      <c r="L19" s="293"/>
      <c r="M19" s="293"/>
      <c r="N19" s="293"/>
      <c r="O19" s="80"/>
      <c r="P19" s="80"/>
      <c r="Q19" s="80"/>
    </row>
    <row r="20" spans="9:17" s="62" customFormat="1" ht="11.25" customHeight="1">
      <c r="I20" s="294"/>
      <c r="J20" s="57"/>
      <c r="K20" s="57"/>
      <c r="L20" s="289"/>
      <c r="M20" s="289"/>
      <c r="N20" s="283"/>
      <c r="O20" s="80"/>
      <c r="P20" s="80"/>
      <c r="Q20" s="80"/>
    </row>
    <row r="21" spans="9:17" s="62" customFormat="1" ht="15.75">
      <c r="I21" s="294"/>
      <c r="J21" s="57"/>
      <c r="K21" s="58"/>
      <c r="L21" s="289"/>
      <c r="M21" s="289"/>
      <c r="N21" s="283"/>
      <c r="O21" s="80"/>
      <c r="P21" s="80"/>
      <c r="Q21" s="80"/>
    </row>
    <row r="22" spans="9:17" s="62" customFormat="1" ht="18.75">
      <c r="I22" s="294"/>
      <c r="J22" s="291"/>
      <c r="K22" s="291"/>
      <c r="L22" s="291"/>
      <c r="M22" s="291"/>
      <c r="N22" s="291"/>
      <c r="O22" s="291"/>
      <c r="P22" s="291"/>
      <c r="Q22" s="80"/>
    </row>
    <row r="23" spans="8:17" s="62" customFormat="1" ht="15.75">
      <c r="H23" s="73"/>
      <c r="I23" s="294"/>
      <c r="J23" s="292"/>
      <c r="K23" s="292"/>
      <c r="L23" s="292"/>
      <c r="M23" s="292"/>
      <c r="N23" s="292"/>
      <c r="O23" s="292"/>
      <c r="P23" s="292"/>
      <c r="Q23" s="80"/>
    </row>
    <row r="24" spans="9:17" s="62" customFormat="1" ht="15.75">
      <c r="I24" s="90"/>
      <c r="J24" s="90"/>
      <c r="K24" s="90"/>
      <c r="L24" s="90"/>
      <c r="M24" s="90"/>
      <c r="N24" s="90"/>
      <c r="O24" s="80"/>
      <c r="P24" s="80"/>
      <c r="Q24" s="80"/>
    </row>
    <row r="25" spans="9:15" s="62" customFormat="1" ht="15" customHeight="1">
      <c r="I25" s="91"/>
      <c r="J25" s="80"/>
      <c r="K25" s="80"/>
      <c r="L25" s="80"/>
      <c r="M25" s="92"/>
      <c r="N25" s="80"/>
      <c r="O25" s="80"/>
    </row>
    <row r="26" spans="9:15" s="62" customFormat="1" ht="13.5" customHeight="1">
      <c r="I26" s="91"/>
      <c r="J26" s="80"/>
      <c r="K26" s="80"/>
      <c r="L26" s="80"/>
      <c r="M26" s="92"/>
      <c r="N26" s="80"/>
      <c r="O26" s="80"/>
    </row>
    <row r="27" spans="9:10" s="62" customFormat="1" ht="12.75" customHeight="1">
      <c r="I27" s="103"/>
      <c r="J27" s="103"/>
    </row>
    <row r="28" spans="9:17" s="62" customFormat="1" ht="11.25" customHeight="1">
      <c r="I28" s="104"/>
      <c r="J28" s="104"/>
      <c r="K28" s="55" t="s">
        <v>26</v>
      </c>
      <c r="L28" s="55" t="s">
        <v>103</v>
      </c>
      <c r="M28" s="54" t="s">
        <v>27</v>
      </c>
      <c r="N28" s="55" t="s">
        <v>28</v>
      </c>
      <c r="O28" s="55" t="s">
        <v>29</v>
      </c>
      <c r="P28" s="55" t="s">
        <v>209</v>
      </c>
      <c r="Q28" s="55" t="s">
        <v>112</v>
      </c>
    </row>
    <row r="29" spans="10:17" s="62" customFormat="1" ht="13.5" customHeight="1">
      <c r="J29" s="79" t="s">
        <v>38</v>
      </c>
      <c r="K29" s="87">
        <v>534</v>
      </c>
      <c r="L29" s="105">
        <v>54</v>
      </c>
      <c r="M29" s="115">
        <v>48</v>
      </c>
      <c r="N29" s="107">
        <v>287</v>
      </c>
      <c r="O29" s="106">
        <v>225</v>
      </c>
      <c r="P29" s="87">
        <v>170</v>
      </c>
      <c r="Q29" s="108">
        <v>1858</v>
      </c>
    </row>
    <row r="30" spans="10:17" s="62" customFormat="1" ht="13.5" customHeight="1">
      <c r="J30" s="102" t="s">
        <v>111</v>
      </c>
      <c r="K30" s="109">
        <v>178</v>
      </c>
      <c r="L30" s="110">
        <v>29</v>
      </c>
      <c r="M30" s="116">
        <v>12</v>
      </c>
      <c r="N30" s="112">
        <v>79</v>
      </c>
      <c r="O30" s="111">
        <v>109</v>
      </c>
      <c r="P30" s="109">
        <v>79</v>
      </c>
      <c r="Q30" s="113">
        <v>521</v>
      </c>
    </row>
    <row r="31" spans="9:15" s="62" customFormat="1" ht="15">
      <c r="I31" s="80"/>
      <c r="J31" s="80"/>
      <c r="K31" s="80"/>
      <c r="L31" s="80"/>
      <c r="M31" s="80"/>
      <c r="N31" s="80"/>
      <c r="O31" s="80"/>
    </row>
    <row r="32" spans="8:16" s="62" customFormat="1" ht="18.75">
      <c r="H32" s="96"/>
      <c r="I32" s="290"/>
      <c r="J32" s="290"/>
      <c r="K32" s="290"/>
      <c r="L32" s="290"/>
      <c r="M32" s="290"/>
      <c r="N32" s="290"/>
      <c r="O32" s="290"/>
      <c r="P32" s="96"/>
    </row>
    <row r="33" spans="8:20" s="62" customFormat="1" ht="15.75">
      <c r="H33" s="94"/>
      <c r="I33" s="118"/>
      <c r="J33" s="118"/>
      <c r="K33" s="118"/>
      <c r="L33" s="118"/>
      <c r="M33" s="118"/>
      <c r="N33" s="118"/>
      <c r="O33" s="118"/>
      <c r="P33" s="94"/>
      <c r="Q33" s="80"/>
      <c r="R33" s="80"/>
      <c r="S33" s="80"/>
      <c r="T33" s="80"/>
    </row>
    <row r="34" spans="9:20" s="48" customFormat="1" ht="15.75">
      <c r="I34" s="150"/>
      <c r="J34" s="54"/>
      <c r="K34" s="54"/>
      <c r="L34" s="54"/>
      <c r="M34" s="54"/>
      <c r="N34" s="54"/>
      <c r="O34" s="54"/>
      <c r="P34" s="54"/>
      <c r="Q34" s="54"/>
      <c r="R34" s="288"/>
      <c r="S34" s="150"/>
      <c r="T34" s="150"/>
    </row>
    <row r="35" spans="9:20" s="48" customFormat="1" ht="15.75">
      <c r="I35" s="150"/>
      <c r="J35" s="54"/>
      <c r="K35" s="54"/>
      <c r="L35" s="54"/>
      <c r="M35" s="54"/>
      <c r="N35" s="54"/>
      <c r="O35" s="54"/>
      <c r="P35" s="54"/>
      <c r="Q35" s="54"/>
      <c r="R35" s="288"/>
      <c r="S35" s="150"/>
      <c r="T35" s="150"/>
    </row>
    <row r="36" spans="9:20" s="48" customFormat="1" ht="15.75">
      <c r="I36" s="150"/>
      <c r="J36" s="87"/>
      <c r="K36" s="105"/>
      <c r="L36" s="115"/>
      <c r="M36" s="107"/>
      <c r="N36" s="106"/>
      <c r="O36" s="87"/>
      <c r="P36" s="108"/>
      <c r="Q36" s="56"/>
      <c r="R36" s="56"/>
      <c r="S36" s="150"/>
      <c r="T36" s="150"/>
    </row>
    <row r="37" spans="9:20" s="48" customFormat="1" ht="15.75">
      <c r="I37" s="150"/>
      <c r="J37" s="87"/>
      <c r="K37" s="105"/>
      <c r="L37" s="115"/>
      <c r="M37" s="107"/>
      <c r="N37" s="106"/>
      <c r="O37" s="87"/>
      <c r="P37" s="108"/>
      <c r="Q37" s="108"/>
      <c r="R37" s="117"/>
      <c r="S37" s="150"/>
      <c r="T37" s="150"/>
    </row>
    <row r="38" spans="9:20" s="48" customFormat="1" ht="15.75">
      <c r="I38" s="150"/>
      <c r="J38" s="97"/>
      <c r="K38" s="87"/>
      <c r="L38" s="105"/>
      <c r="M38" s="115"/>
      <c r="N38" s="107"/>
      <c r="O38" s="106"/>
      <c r="P38" s="87"/>
      <c r="Q38" s="108"/>
      <c r="R38" s="117"/>
      <c r="S38" s="150"/>
      <c r="T38" s="150"/>
    </row>
    <row r="39" spans="9:20" s="48" customFormat="1" ht="15"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9:20" s="48" customFormat="1" ht="15"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9:20" s="48" customFormat="1" ht="15"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="48" customFormat="1" ht="15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pans="15:23" s="48" customFormat="1" ht="15.75">
      <c r="O122" s="2"/>
      <c r="P122" s="280" t="s">
        <v>67</v>
      </c>
      <c r="Q122" s="280"/>
      <c r="R122" s="280"/>
      <c r="S122" s="280"/>
      <c r="T122" s="280"/>
      <c r="U122" s="280"/>
      <c r="V122" s="280"/>
      <c r="W122" s="2"/>
    </row>
    <row r="123" spans="15:23" s="48" customFormat="1" ht="15.75">
      <c r="O123" s="65"/>
      <c r="P123" s="267" t="s">
        <v>66</v>
      </c>
      <c r="Q123" s="268"/>
      <c r="R123" s="268"/>
      <c r="S123" s="268"/>
      <c r="T123" s="268"/>
      <c r="U123" s="268"/>
      <c r="V123" s="268"/>
      <c r="W123" s="53" t="s">
        <v>34</v>
      </c>
    </row>
    <row r="124" spans="15:23" s="48" customFormat="1" ht="15.75">
      <c r="O124" s="66"/>
      <c r="P124" s="52"/>
      <c r="Q124" s="269" t="s">
        <v>68</v>
      </c>
      <c r="R124" s="269"/>
      <c r="S124" s="269"/>
      <c r="T124" s="269"/>
      <c r="U124" s="269"/>
      <c r="V124" s="269"/>
      <c r="W124" s="44"/>
    </row>
    <row r="125" spans="15:23" s="48" customFormat="1" ht="15.75">
      <c r="O125" s="67"/>
      <c r="P125" s="24" t="s">
        <v>42</v>
      </c>
      <c r="Q125" s="24" t="s">
        <v>43</v>
      </c>
      <c r="R125" s="24" t="s">
        <v>44</v>
      </c>
      <c r="S125" s="25" t="s">
        <v>45</v>
      </c>
      <c r="T125" s="275" t="s">
        <v>46</v>
      </c>
      <c r="U125" s="275" t="s">
        <v>47</v>
      </c>
      <c r="V125" s="273" t="s">
        <v>71</v>
      </c>
      <c r="W125" s="45" t="s">
        <v>69</v>
      </c>
    </row>
    <row r="126" spans="15:23" s="48" customFormat="1" ht="15.75">
      <c r="O126" s="68"/>
      <c r="P126" s="26" t="s">
        <v>48</v>
      </c>
      <c r="Q126" s="27" t="s">
        <v>49</v>
      </c>
      <c r="R126" s="26" t="s">
        <v>50</v>
      </c>
      <c r="S126" s="28" t="s">
        <v>51</v>
      </c>
      <c r="T126" s="276"/>
      <c r="U126" s="276"/>
      <c r="V126" s="274"/>
      <c r="W126" s="46"/>
    </row>
    <row r="127" spans="15:23" s="48" customFormat="1" ht="15.75">
      <c r="O127" s="68"/>
      <c r="P127" s="29" t="s">
        <v>52</v>
      </c>
      <c r="Q127" s="30" t="s">
        <v>53</v>
      </c>
      <c r="R127" s="29" t="s">
        <v>54</v>
      </c>
      <c r="S127" s="29" t="s">
        <v>55</v>
      </c>
      <c r="T127" s="29" t="s">
        <v>53</v>
      </c>
      <c r="U127" s="29" t="s">
        <v>56</v>
      </c>
      <c r="V127" s="274" t="s">
        <v>72</v>
      </c>
      <c r="W127" s="46"/>
    </row>
    <row r="128" spans="15:23" s="48" customFormat="1" ht="15.75">
      <c r="O128" s="69"/>
      <c r="P128" s="31" t="s">
        <v>57</v>
      </c>
      <c r="Q128" s="31" t="s">
        <v>58</v>
      </c>
      <c r="R128" s="31" t="s">
        <v>59</v>
      </c>
      <c r="S128" s="31" t="s">
        <v>60</v>
      </c>
      <c r="T128" s="32" t="s">
        <v>61</v>
      </c>
      <c r="U128" s="31" t="s">
        <v>62</v>
      </c>
      <c r="V128" s="269"/>
      <c r="W128" s="47"/>
    </row>
    <row r="129" spans="15:23" s="48" customFormat="1" ht="15.75">
      <c r="O129" s="4"/>
      <c r="P129" s="4"/>
      <c r="Q129" s="4"/>
      <c r="R129" s="4"/>
      <c r="S129" s="4"/>
      <c r="T129" s="4"/>
      <c r="U129" s="4"/>
      <c r="V129" s="4"/>
      <c r="W129" s="2"/>
    </row>
    <row r="130" spans="15:23" s="48" customFormat="1" ht="15.75">
      <c r="O130" s="21"/>
      <c r="P130" s="33">
        <v>2537</v>
      </c>
      <c r="Q130" s="33">
        <v>1362</v>
      </c>
      <c r="R130" s="33">
        <v>4530</v>
      </c>
      <c r="S130" s="33">
        <v>5271</v>
      </c>
      <c r="T130" s="33">
        <f>372+97</f>
        <v>469</v>
      </c>
      <c r="U130" s="33">
        <v>1902</v>
      </c>
      <c r="V130" s="34">
        <v>28860</v>
      </c>
      <c r="W130" s="23" t="s">
        <v>38</v>
      </c>
    </row>
    <row r="131" spans="15:23" s="48" customFormat="1" ht="15.75">
      <c r="O131" s="21"/>
      <c r="P131" s="33">
        <v>739</v>
      </c>
      <c r="Q131" s="33">
        <v>640</v>
      </c>
      <c r="R131" s="33">
        <v>3293</v>
      </c>
      <c r="S131" s="33">
        <v>2721</v>
      </c>
      <c r="T131" s="33">
        <f>137+126</f>
        <v>263</v>
      </c>
      <c r="U131" s="33">
        <v>597</v>
      </c>
      <c r="V131" s="34">
        <v>19019</v>
      </c>
      <c r="W131" s="23" t="s">
        <v>64</v>
      </c>
    </row>
    <row r="132" spans="15:23" s="48" customFormat="1" ht="15.75">
      <c r="O132" s="22"/>
      <c r="P132" s="33">
        <v>160</v>
      </c>
      <c r="Q132" s="33">
        <v>237</v>
      </c>
      <c r="R132" s="33">
        <v>1824</v>
      </c>
      <c r="S132" s="33">
        <v>4158</v>
      </c>
      <c r="T132" s="33">
        <f>165+146</f>
        <v>311</v>
      </c>
      <c r="U132" s="33">
        <v>257</v>
      </c>
      <c r="V132" s="34">
        <v>9445</v>
      </c>
      <c r="W132" s="22" t="s">
        <v>65</v>
      </c>
    </row>
    <row r="133" spans="15:23" s="48" customFormat="1" ht="15.75">
      <c r="O133" s="2"/>
      <c r="P133" s="33">
        <v>21</v>
      </c>
      <c r="Q133" s="33">
        <v>97</v>
      </c>
      <c r="R133" s="33">
        <v>512</v>
      </c>
      <c r="S133" s="33">
        <v>1590</v>
      </c>
      <c r="T133" s="33">
        <f>135+65</f>
        <v>200</v>
      </c>
      <c r="U133" s="33">
        <v>10</v>
      </c>
      <c r="V133" s="34">
        <v>2962</v>
      </c>
      <c r="W133" s="2" t="s">
        <v>70</v>
      </c>
    </row>
    <row r="134" spans="15:23" s="48" customFormat="1" ht="15.75">
      <c r="O134" s="2"/>
      <c r="P134" s="35"/>
      <c r="Q134" s="36"/>
      <c r="R134" s="36"/>
      <c r="S134" s="36"/>
      <c r="T134" s="36"/>
      <c r="U134" s="36"/>
      <c r="V134" s="36"/>
      <c r="W134" s="5"/>
    </row>
    <row r="135" spans="15:23" s="48" customFormat="1" ht="15.75">
      <c r="O135" s="6"/>
      <c r="P135" s="37">
        <f aca="true" t="shared" si="0" ref="P135:V135">P130+P131+P132+P133</f>
        <v>3457</v>
      </c>
      <c r="Q135" s="37">
        <f t="shared" si="0"/>
        <v>2336</v>
      </c>
      <c r="R135" s="37">
        <f t="shared" si="0"/>
        <v>10159</v>
      </c>
      <c r="S135" s="37">
        <f t="shared" si="0"/>
        <v>13740</v>
      </c>
      <c r="T135" s="37">
        <f t="shared" si="0"/>
        <v>1243</v>
      </c>
      <c r="U135" s="37">
        <f t="shared" si="0"/>
        <v>2766</v>
      </c>
      <c r="V135" s="37">
        <f t="shared" si="0"/>
        <v>60286</v>
      </c>
      <c r="W135" s="7" t="s">
        <v>12</v>
      </c>
    </row>
    <row r="136" s="48" customFormat="1" ht="15"/>
    <row r="137" s="48" customFormat="1" ht="15"/>
    <row r="138" s="48" customFormat="1" ht="15"/>
    <row r="139" spans="15:22" s="48" customFormat="1" ht="15.75">
      <c r="O139" s="266"/>
      <c r="P139" s="266"/>
      <c r="Q139" s="266"/>
      <c r="R139" s="266"/>
      <c r="S139" s="266"/>
      <c r="T139" s="266"/>
      <c r="U139" s="266"/>
      <c r="V139" s="17"/>
    </row>
    <row r="140" spans="15:22" s="48" customFormat="1" ht="15.75">
      <c r="O140" s="277"/>
      <c r="P140" s="278"/>
      <c r="Q140" s="278"/>
      <c r="R140" s="278"/>
      <c r="S140" s="278"/>
      <c r="T140" s="278"/>
      <c r="U140" s="278"/>
      <c r="V140" s="281" t="s">
        <v>35</v>
      </c>
    </row>
    <row r="141" spans="15:22" s="48" customFormat="1" ht="15.75">
      <c r="O141" s="19"/>
      <c r="P141" s="279" t="s">
        <v>73</v>
      </c>
      <c r="Q141" s="279"/>
      <c r="R141" s="279"/>
      <c r="S141" s="279"/>
      <c r="T141" s="279"/>
      <c r="U141" s="279"/>
      <c r="V141" s="282"/>
    </row>
    <row r="142" spans="15:22" s="48" customFormat="1" ht="15.75">
      <c r="O142" s="24"/>
      <c r="P142" s="24" t="s">
        <v>43</v>
      </c>
      <c r="Q142" s="24" t="s">
        <v>44</v>
      </c>
      <c r="R142" s="25" t="s">
        <v>45</v>
      </c>
      <c r="S142" s="275" t="s">
        <v>46</v>
      </c>
      <c r="T142" s="275" t="s">
        <v>47</v>
      </c>
      <c r="U142" s="273" t="s">
        <v>71</v>
      </c>
      <c r="V142" s="270" t="s">
        <v>69</v>
      </c>
    </row>
    <row r="143" spans="15:22" s="48" customFormat="1" ht="15.75">
      <c r="O143" s="26"/>
      <c r="P143" s="27" t="s">
        <v>49</v>
      </c>
      <c r="Q143" s="26" t="s">
        <v>50</v>
      </c>
      <c r="R143" s="28" t="s">
        <v>51</v>
      </c>
      <c r="S143" s="276"/>
      <c r="T143" s="276"/>
      <c r="U143" s="274"/>
      <c r="V143" s="271"/>
    </row>
    <row r="144" spans="15:22" s="48" customFormat="1" ht="15.75">
      <c r="O144" s="29"/>
      <c r="P144" s="30" t="s">
        <v>53</v>
      </c>
      <c r="Q144" s="29" t="s">
        <v>54</v>
      </c>
      <c r="R144" s="29" t="s">
        <v>55</v>
      </c>
      <c r="S144" s="29" t="s">
        <v>53</v>
      </c>
      <c r="T144" s="29" t="s">
        <v>56</v>
      </c>
      <c r="U144" s="274" t="s">
        <v>72</v>
      </c>
      <c r="V144" s="271"/>
    </row>
    <row r="145" spans="15:22" s="48" customFormat="1" ht="15.75">
      <c r="O145" s="31"/>
      <c r="P145" s="31" t="s">
        <v>58</v>
      </c>
      <c r="Q145" s="31" t="s">
        <v>59</v>
      </c>
      <c r="R145" s="31" t="s">
        <v>60</v>
      </c>
      <c r="S145" s="32" t="s">
        <v>61</v>
      </c>
      <c r="T145" s="31" t="s">
        <v>62</v>
      </c>
      <c r="U145" s="269"/>
      <c r="V145" s="272"/>
    </row>
    <row r="146" spans="15:22" s="48" customFormat="1" ht="15.75">
      <c r="O146" s="10"/>
      <c r="P146" s="10"/>
      <c r="Q146" s="10"/>
      <c r="R146" s="10"/>
      <c r="S146" s="10"/>
      <c r="T146" s="10"/>
      <c r="U146" s="10"/>
      <c r="V146" s="11"/>
    </row>
    <row r="147" spans="15:22" s="48" customFormat="1" ht="15.75">
      <c r="O147" s="33"/>
      <c r="P147" s="33">
        <v>1439</v>
      </c>
      <c r="Q147" s="33">
        <v>3482</v>
      </c>
      <c r="R147" s="33">
        <v>3862</v>
      </c>
      <c r="S147" s="33">
        <f>270+165</f>
        <v>435</v>
      </c>
      <c r="T147" s="33">
        <v>1619</v>
      </c>
      <c r="U147" s="34">
        <v>24031</v>
      </c>
      <c r="V147" s="23" t="s">
        <v>38</v>
      </c>
    </row>
    <row r="148" spans="15:22" s="48" customFormat="1" ht="15.75">
      <c r="O148" s="33"/>
      <c r="P148" s="33">
        <v>680</v>
      </c>
      <c r="Q148" s="33">
        <v>2278</v>
      </c>
      <c r="R148" s="33">
        <v>2887</v>
      </c>
      <c r="S148" s="33">
        <v>325</v>
      </c>
      <c r="T148" s="33">
        <v>537</v>
      </c>
      <c r="U148" s="34">
        <v>17386</v>
      </c>
      <c r="V148" s="23" t="s">
        <v>64</v>
      </c>
    </row>
    <row r="149" spans="15:22" s="48" customFormat="1" ht="15.75">
      <c r="O149" s="33"/>
      <c r="P149" s="33">
        <v>242</v>
      </c>
      <c r="Q149" s="33">
        <v>1459</v>
      </c>
      <c r="R149" s="33">
        <v>2995</v>
      </c>
      <c r="S149" s="33">
        <f>78+87</f>
        <v>165</v>
      </c>
      <c r="T149" s="33">
        <v>290</v>
      </c>
      <c r="U149" s="34">
        <v>8644</v>
      </c>
      <c r="V149" s="22" t="s">
        <v>65</v>
      </c>
    </row>
    <row r="150" spans="15:22" s="48" customFormat="1" ht="15.75">
      <c r="O150" s="33"/>
      <c r="P150" s="33">
        <v>99</v>
      </c>
      <c r="Q150" s="33">
        <v>421</v>
      </c>
      <c r="R150" s="33">
        <v>1574</v>
      </c>
      <c r="S150" s="33">
        <v>156</v>
      </c>
      <c r="T150" s="33">
        <v>14</v>
      </c>
      <c r="U150" s="34">
        <v>2854</v>
      </c>
      <c r="V150" s="2" t="s">
        <v>70</v>
      </c>
    </row>
    <row r="151" spans="15:22" s="48" customFormat="1" ht="15.75">
      <c r="O151" s="38"/>
      <c r="P151" s="39"/>
      <c r="Q151" s="39"/>
      <c r="R151" s="39"/>
      <c r="S151" s="39"/>
      <c r="T151" s="39"/>
      <c r="U151" s="41"/>
      <c r="V151" s="40"/>
    </row>
    <row r="152" spans="15:22" s="48" customFormat="1" ht="15.75">
      <c r="O152" s="37"/>
      <c r="P152" s="37">
        <f aca="true" t="shared" si="1" ref="P152:U152">P147+P148+P149+P150</f>
        <v>2460</v>
      </c>
      <c r="Q152" s="37">
        <f t="shared" si="1"/>
        <v>7640</v>
      </c>
      <c r="R152" s="37">
        <f t="shared" si="1"/>
        <v>11318</v>
      </c>
      <c r="S152" s="37">
        <f t="shared" si="1"/>
        <v>1081</v>
      </c>
      <c r="T152" s="37">
        <f t="shared" si="1"/>
        <v>2460</v>
      </c>
      <c r="U152" s="37">
        <f t="shared" si="1"/>
        <v>52915</v>
      </c>
      <c r="V152" s="7" t="s">
        <v>12</v>
      </c>
    </row>
    <row r="153" spans="17:18" s="48" customFormat="1" ht="15.75">
      <c r="Q153" s="48">
        <v>1916</v>
      </c>
      <c r="R153" s="49">
        <f>Q153/Q160*100</f>
        <v>3.6209014457148254</v>
      </c>
    </row>
    <row r="154" spans="17:18" s="48" customFormat="1" ht="15">
      <c r="Q154" s="48">
        <v>2460</v>
      </c>
      <c r="R154" s="48">
        <f>Q154/Q160*100</f>
        <v>4.648965321742417</v>
      </c>
    </row>
    <row r="155" spans="17:18" s="48" customFormat="1" ht="15">
      <c r="Q155" s="48">
        <v>7640</v>
      </c>
      <c r="R155" s="48">
        <f>Q155/Q160*100</f>
        <v>14.438250023622793</v>
      </c>
    </row>
    <row r="156" spans="17:18" s="48" customFormat="1" ht="15">
      <c r="Q156" s="48">
        <v>11318</v>
      </c>
      <c r="R156" s="48">
        <f>Q156/Q160*100</f>
        <v>21.38902012661816</v>
      </c>
    </row>
    <row r="157" spans="17:18" s="48" customFormat="1" ht="15">
      <c r="Q157" s="48">
        <v>1081</v>
      </c>
      <c r="R157" s="48">
        <f>Q157/Q160*100</f>
        <v>2.042898988944534</v>
      </c>
    </row>
    <row r="158" spans="17:18" s="48" customFormat="1" ht="15">
      <c r="Q158" s="48">
        <v>2460</v>
      </c>
      <c r="R158" s="48">
        <f>Q158/Q160*100</f>
        <v>4.648965321742417</v>
      </c>
    </row>
    <row r="159" spans="10:23" ht="15">
      <c r="J159" s="48"/>
      <c r="M159" s="48"/>
      <c r="N159" s="48"/>
      <c r="O159" s="48"/>
      <c r="P159" s="48"/>
      <c r="Q159" s="48">
        <f>Q160-Q158-Q157-Q156-Q155-Q154-Q153</f>
        <v>26040</v>
      </c>
      <c r="R159" s="48">
        <f>Q159/Q160*100</f>
        <v>49.210998771614854</v>
      </c>
      <c r="S159" s="48"/>
      <c r="T159" s="48"/>
      <c r="U159" s="48"/>
      <c r="V159" s="48"/>
      <c r="W159" s="48"/>
    </row>
    <row r="160" spans="10:23" ht="15">
      <c r="J160" s="48"/>
      <c r="M160" s="48"/>
      <c r="N160" s="48"/>
      <c r="O160" s="48"/>
      <c r="P160" s="48"/>
      <c r="Q160" s="48">
        <v>52915</v>
      </c>
      <c r="R160" s="48"/>
      <c r="S160" s="48"/>
      <c r="T160" s="48"/>
      <c r="U160" s="48"/>
      <c r="V160" s="48"/>
      <c r="W160" s="48"/>
    </row>
    <row r="161" spans="10:23" ht="15.75">
      <c r="J161" s="48"/>
      <c r="M161" s="48"/>
      <c r="N161" s="48"/>
      <c r="O161" s="8"/>
      <c r="P161" s="9"/>
      <c r="Q161" s="9"/>
      <c r="R161" s="9"/>
      <c r="S161" s="9"/>
      <c r="T161" s="9"/>
      <c r="U161" s="9"/>
      <c r="V161" s="9"/>
      <c r="W161" s="5" t="s">
        <v>76</v>
      </c>
    </row>
    <row r="162" spans="10:23" ht="15.75">
      <c r="J162" s="48"/>
      <c r="M162" s="48">
        <v>6597</v>
      </c>
      <c r="N162" s="48">
        <f>M162/M169*100</f>
        <v>20.077302331243533</v>
      </c>
      <c r="O162" s="18"/>
      <c r="P162" s="266" t="s">
        <v>75</v>
      </c>
      <c r="Q162" s="266"/>
      <c r="R162" s="266"/>
      <c r="S162" s="266"/>
      <c r="T162" s="266"/>
      <c r="U162" s="266"/>
      <c r="V162" s="266"/>
      <c r="W162" s="17"/>
    </row>
    <row r="163" spans="10:23" ht="15.75">
      <c r="J163" s="48"/>
      <c r="M163" s="48">
        <v>508</v>
      </c>
      <c r="N163" s="48">
        <f>M163/M169*100</f>
        <v>1.5460466248706557</v>
      </c>
      <c r="O163" s="70"/>
      <c r="P163" s="277" t="s">
        <v>66</v>
      </c>
      <c r="Q163" s="278"/>
      <c r="R163" s="278"/>
      <c r="S163" s="278"/>
      <c r="T163" s="278"/>
      <c r="U163" s="278"/>
      <c r="V163" s="278"/>
      <c r="W163" s="287" t="s">
        <v>18</v>
      </c>
    </row>
    <row r="164" spans="10:23" ht="15.75">
      <c r="J164" s="48"/>
      <c r="M164" s="48">
        <v>7573</v>
      </c>
      <c r="N164" s="48">
        <f>M164/M169*100</f>
        <v>23.04765962627062</v>
      </c>
      <c r="O164" s="70"/>
      <c r="P164" s="279" t="s">
        <v>74</v>
      </c>
      <c r="Q164" s="279"/>
      <c r="R164" s="279"/>
      <c r="S164" s="279"/>
      <c r="T164" s="279"/>
      <c r="U164" s="279"/>
      <c r="V164" s="279"/>
      <c r="W164" s="287"/>
    </row>
    <row r="165" spans="10:23" ht="15.75">
      <c r="J165" s="48"/>
      <c r="K165" s="48"/>
      <c r="L165" s="48"/>
      <c r="M165" s="48">
        <v>1715</v>
      </c>
      <c r="N165" s="48">
        <f>M165/M169*100</f>
        <v>5.21942905837239</v>
      </c>
      <c r="O165" s="67"/>
      <c r="P165" s="24" t="s">
        <v>42</v>
      </c>
      <c r="Q165" s="24" t="s">
        <v>43</v>
      </c>
      <c r="R165" s="24" t="s">
        <v>44</v>
      </c>
      <c r="S165" s="25" t="s">
        <v>45</v>
      </c>
      <c r="T165" s="275" t="s">
        <v>46</v>
      </c>
      <c r="U165" s="275" t="s">
        <v>47</v>
      </c>
      <c r="V165" s="273" t="s">
        <v>71</v>
      </c>
      <c r="W165" s="270" t="s">
        <v>69</v>
      </c>
    </row>
    <row r="166" spans="10:23" ht="15.75">
      <c r="J166" s="48"/>
      <c r="K166" s="48"/>
      <c r="L166" s="48"/>
      <c r="M166" s="48">
        <v>1586</v>
      </c>
      <c r="N166" s="48">
        <f>M166/M169*100</f>
        <v>4.826830604419015</v>
      </c>
      <c r="O166" s="68"/>
      <c r="P166" s="26" t="s">
        <v>48</v>
      </c>
      <c r="Q166" s="27" t="s">
        <v>49</v>
      </c>
      <c r="R166" s="26" t="s">
        <v>50</v>
      </c>
      <c r="S166" s="28" t="s">
        <v>51</v>
      </c>
      <c r="T166" s="276"/>
      <c r="U166" s="276"/>
      <c r="V166" s="274"/>
      <c r="W166" s="271"/>
    </row>
    <row r="167" spans="10:23" ht="15.75">
      <c r="J167" s="48"/>
      <c r="K167" s="48"/>
      <c r="L167" s="48"/>
      <c r="M167" s="48">
        <v>4546</v>
      </c>
      <c r="N167" s="48">
        <f>M167/M169*100</f>
        <v>13.835291253271652</v>
      </c>
      <c r="O167" s="68"/>
      <c r="P167" s="29" t="s">
        <v>52</v>
      </c>
      <c r="Q167" s="30" t="s">
        <v>53</v>
      </c>
      <c r="R167" s="29" t="s">
        <v>54</v>
      </c>
      <c r="S167" s="29" t="s">
        <v>55</v>
      </c>
      <c r="T167" s="29" t="s">
        <v>53</v>
      </c>
      <c r="U167" s="29" t="s">
        <v>56</v>
      </c>
      <c r="V167" s="274" t="s">
        <v>72</v>
      </c>
      <c r="W167" s="271"/>
    </row>
    <row r="168" spans="10:23" ht="15.75">
      <c r="J168" s="48"/>
      <c r="K168" s="48"/>
      <c r="L168" s="48"/>
      <c r="M168" s="48">
        <f>M169-M167-M166-M165-M164-M163-M162</f>
        <v>10333</v>
      </c>
      <c r="N168" s="48">
        <f>M168/M169*100</f>
        <v>31.447440501552133</v>
      </c>
      <c r="O168" s="69"/>
      <c r="P168" s="31" t="s">
        <v>57</v>
      </c>
      <c r="Q168" s="31" t="s">
        <v>58</v>
      </c>
      <c r="R168" s="31" t="s">
        <v>59</v>
      </c>
      <c r="S168" s="31" t="s">
        <v>60</v>
      </c>
      <c r="T168" s="32" t="s">
        <v>61</v>
      </c>
      <c r="U168" s="31" t="s">
        <v>62</v>
      </c>
      <c r="V168" s="269"/>
      <c r="W168" s="272"/>
    </row>
    <row r="169" spans="10:23" ht="15.75">
      <c r="J169" s="48"/>
      <c r="K169" s="48"/>
      <c r="L169" s="48"/>
      <c r="M169" s="48">
        <v>32858</v>
      </c>
      <c r="N169" s="48"/>
      <c r="O169" s="12"/>
      <c r="P169" s="3"/>
      <c r="Q169" s="13"/>
      <c r="R169" s="13"/>
      <c r="S169" s="13"/>
      <c r="T169" s="13"/>
      <c r="U169" s="13"/>
      <c r="V169" s="3"/>
      <c r="W169" s="14"/>
    </row>
    <row r="170" spans="10:23" ht="15.75">
      <c r="J170" s="48"/>
      <c r="K170" s="48"/>
      <c r="L170" s="48"/>
      <c r="M170" s="48"/>
      <c r="N170" s="48"/>
      <c r="O170" s="21"/>
      <c r="P170" s="33">
        <v>3379</v>
      </c>
      <c r="Q170" s="33">
        <v>376</v>
      </c>
      <c r="R170" s="33">
        <v>4082</v>
      </c>
      <c r="S170" s="33">
        <v>1168</v>
      </c>
      <c r="T170" s="33">
        <f>664+213</f>
        <v>877</v>
      </c>
      <c r="U170" s="33">
        <v>2644</v>
      </c>
      <c r="V170" s="34">
        <v>19562</v>
      </c>
      <c r="W170" s="23" t="s">
        <v>38</v>
      </c>
    </row>
    <row r="171" spans="10:23" ht="15.75">
      <c r="J171" s="48"/>
      <c r="K171" s="48"/>
      <c r="L171" s="48"/>
      <c r="M171" s="48"/>
      <c r="N171" s="48"/>
      <c r="O171" s="21"/>
      <c r="P171" s="33">
        <v>2703</v>
      </c>
      <c r="Q171" s="33">
        <v>87</v>
      </c>
      <c r="R171" s="33">
        <v>2060</v>
      </c>
      <c r="S171" s="33">
        <v>315</v>
      </c>
      <c r="T171" s="33">
        <f>146+114</f>
        <v>260</v>
      </c>
      <c r="U171" s="33">
        <v>1663</v>
      </c>
      <c r="V171" s="34">
        <v>9471</v>
      </c>
      <c r="W171" s="23" t="s">
        <v>64</v>
      </c>
    </row>
    <row r="172" spans="10:23" ht="15.75">
      <c r="J172" s="48"/>
      <c r="K172" s="48"/>
      <c r="L172" s="48"/>
      <c r="M172" s="48"/>
      <c r="N172" s="48"/>
      <c r="O172" s="22"/>
      <c r="P172" s="33">
        <v>468</v>
      </c>
      <c r="Q172" s="33">
        <v>34</v>
      </c>
      <c r="R172" s="33">
        <v>1199</v>
      </c>
      <c r="S172" s="33">
        <v>194</v>
      </c>
      <c r="T172" s="33">
        <f>138+149</f>
        <v>287</v>
      </c>
      <c r="U172" s="33">
        <v>233</v>
      </c>
      <c r="V172" s="34">
        <v>3241</v>
      </c>
      <c r="W172" s="22" t="s">
        <v>65</v>
      </c>
    </row>
    <row r="173" spans="10:23" ht="15.75">
      <c r="J173" s="48"/>
      <c r="K173" s="48"/>
      <c r="L173" s="48"/>
      <c r="M173" s="48"/>
      <c r="N173" s="48"/>
      <c r="O173" s="2"/>
      <c r="P173" s="33">
        <v>47</v>
      </c>
      <c r="Q173" s="33">
        <v>11</v>
      </c>
      <c r="R173" s="33">
        <v>232</v>
      </c>
      <c r="S173" s="33">
        <v>38</v>
      </c>
      <c r="T173" s="33">
        <v>162</v>
      </c>
      <c r="U173" s="33">
        <v>6</v>
      </c>
      <c r="V173" s="34">
        <v>584</v>
      </c>
      <c r="W173" s="2" t="s">
        <v>70</v>
      </c>
    </row>
    <row r="174" spans="10:23" ht="15.75">
      <c r="J174" s="48"/>
      <c r="K174" s="48"/>
      <c r="L174" s="48"/>
      <c r="M174" s="48"/>
      <c r="N174" s="48"/>
      <c r="O174" s="15"/>
      <c r="P174" s="42"/>
      <c r="Q174" s="43"/>
      <c r="R174" s="43"/>
      <c r="S174" s="43"/>
      <c r="T174" s="43"/>
      <c r="U174" s="43"/>
      <c r="V174" s="42"/>
      <c r="W174" s="16"/>
    </row>
    <row r="175" spans="10:23" ht="15.75">
      <c r="J175" s="48"/>
      <c r="K175" s="48"/>
      <c r="L175" s="48"/>
      <c r="M175" s="48"/>
      <c r="N175" s="48"/>
      <c r="O175" s="6"/>
      <c r="P175" s="37">
        <f aca="true" t="shared" si="2" ref="P175:V175">P170+P171+P172+P173</f>
        <v>6597</v>
      </c>
      <c r="Q175" s="37">
        <f t="shared" si="2"/>
        <v>508</v>
      </c>
      <c r="R175" s="37">
        <f t="shared" si="2"/>
        <v>7573</v>
      </c>
      <c r="S175" s="37">
        <f t="shared" si="2"/>
        <v>1715</v>
      </c>
      <c r="T175" s="37">
        <f t="shared" si="2"/>
        <v>1586</v>
      </c>
      <c r="U175" s="37">
        <f t="shared" si="2"/>
        <v>4546</v>
      </c>
      <c r="V175" s="37">
        <f t="shared" si="2"/>
        <v>32858</v>
      </c>
      <c r="W175" s="7" t="s">
        <v>12</v>
      </c>
    </row>
    <row r="176" spans="10:23" ht="15">
      <c r="J176" s="48"/>
      <c r="K176" s="48"/>
      <c r="L176" s="48"/>
      <c r="M176" s="48"/>
      <c r="N176" s="48"/>
      <c r="O176" s="48"/>
      <c r="P176" s="50">
        <v>2766</v>
      </c>
      <c r="Q176" s="51">
        <f>P176/P178*100</f>
        <v>4.588129914076236</v>
      </c>
      <c r="R176" s="48"/>
      <c r="S176" s="48"/>
      <c r="T176" s="48"/>
      <c r="U176" s="48"/>
      <c r="V176" s="48"/>
      <c r="W176" s="48"/>
    </row>
    <row r="177" spans="10:23" ht="15">
      <c r="J177" s="48"/>
      <c r="K177" s="48"/>
      <c r="L177" s="48"/>
      <c r="M177" s="48"/>
      <c r="N177" s="48"/>
      <c r="O177" s="48"/>
      <c r="P177" s="50">
        <f>P178-P176-P175-P174-P173-P172-P171</f>
        <v>47705</v>
      </c>
      <c r="Q177" s="51">
        <f>P177/P178*100</f>
        <v>79.13114155857082</v>
      </c>
      <c r="R177" s="48"/>
      <c r="S177" s="48"/>
      <c r="T177" s="48"/>
      <c r="U177" s="48"/>
      <c r="V177" s="48"/>
      <c r="W177" s="48"/>
    </row>
    <row r="178" spans="10:23" ht="15">
      <c r="J178" s="48"/>
      <c r="K178" s="48"/>
      <c r="L178" s="48"/>
      <c r="M178" s="48"/>
      <c r="N178" s="48"/>
      <c r="O178" s="48"/>
      <c r="P178" s="48">
        <v>60286</v>
      </c>
      <c r="Q178" s="48"/>
      <c r="R178" s="48"/>
      <c r="S178" s="48"/>
      <c r="T178" s="48"/>
      <c r="U178" s="48"/>
      <c r="V178" s="48"/>
      <c r="W178" s="48"/>
    </row>
    <row r="179" spans="10:23" ht="15"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</row>
    <row r="180" spans="10:23" ht="15"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</row>
    <row r="181" spans="10:23" ht="15"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</row>
    <row r="182" spans="10:23" ht="15"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</row>
    <row r="183" spans="10:23" ht="15"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</row>
    <row r="184" spans="10:23" ht="15"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</row>
    <row r="185" spans="10:23" ht="15"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</row>
    <row r="186" spans="10:23" ht="15"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</row>
    <row r="187" spans="10:23" ht="15"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</row>
    <row r="188" spans="10:23" ht="15"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</row>
    <row r="189" spans="10:23" ht="15"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</row>
    <row r="190" spans="10:23" ht="15"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</row>
    <row r="191" spans="10:23" ht="15"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</row>
    <row r="192" spans="10:23" ht="15"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</row>
    <row r="193" spans="10:23" ht="15">
      <c r="J193" s="48"/>
      <c r="K193" s="48"/>
      <c r="L193" s="48"/>
      <c r="O193" s="48"/>
      <c r="P193" s="48"/>
      <c r="Q193" s="48"/>
      <c r="R193" s="48"/>
      <c r="S193" s="48"/>
      <c r="T193" s="48"/>
      <c r="U193" s="48"/>
      <c r="V193" s="48"/>
      <c r="W193" s="48"/>
    </row>
    <row r="194" spans="10:23" ht="15">
      <c r="J194" s="48"/>
      <c r="K194" s="48"/>
      <c r="L194" s="48"/>
      <c r="O194" s="48"/>
      <c r="P194" s="48"/>
      <c r="Q194" s="48"/>
      <c r="R194" s="48"/>
      <c r="S194" s="48"/>
      <c r="T194" s="48"/>
      <c r="U194" s="48"/>
      <c r="V194" s="48"/>
      <c r="W194" s="48"/>
    </row>
    <row r="195" spans="10:23" ht="15">
      <c r="J195" s="48"/>
      <c r="K195" s="48"/>
      <c r="L195" s="48"/>
      <c r="O195" s="48"/>
      <c r="P195" s="48"/>
      <c r="Q195" s="48"/>
      <c r="R195" s="48"/>
      <c r="S195" s="48"/>
      <c r="T195" s="48"/>
      <c r="U195" s="48"/>
      <c r="V195" s="48"/>
      <c r="W195" s="48"/>
    </row>
    <row r="196" spans="10:23" ht="15">
      <c r="J196" s="48"/>
      <c r="K196" s="48"/>
      <c r="L196" s="48"/>
      <c r="O196" s="48"/>
      <c r="P196" s="48"/>
      <c r="Q196" s="48"/>
      <c r="R196" s="48"/>
      <c r="S196" s="48"/>
      <c r="T196" s="48"/>
      <c r="U196" s="48"/>
      <c r="V196" s="48"/>
      <c r="W196" s="48"/>
    </row>
    <row r="197" spans="10:23" ht="15">
      <c r="J197" s="48"/>
      <c r="K197" s="48"/>
      <c r="L197" s="48"/>
      <c r="O197" s="48"/>
      <c r="P197" s="48"/>
      <c r="Q197" s="48"/>
      <c r="R197" s="48"/>
      <c r="S197" s="48"/>
      <c r="T197" s="48"/>
      <c r="U197" s="48"/>
      <c r="V197" s="48"/>
      <c r="W197" s="48"/>
    </row>
    <row r="198" spans="10:23" ht="15">
      <c r="J198" s="48"/>
      <c r="K198" s="48"/>
      <c r="L198" s="48"/>
      <c r="O198" s="48"/>
      <c r="P198" s="48"/>
      <c r="Q198" s="48"/>
      <c r="R198" s="48"/>
      <c r="S198" s="48"/>
      <c r="T198" s="48"/>
      <c r="U198" s="48"/>
      <c r="V198" s="48"/>
      <c r="W198" s="48"/>
    </row>
    <row r="199" spans="10:23" ht="15">
      <c r="J199" s="48"/>
      <c r="K199" s="48"/>
      <c r="L199" s="48"/>
      <c r="O199" s="48"/>
      <c r="P199" s="48"/>
      <c r="Q199" s="48"/>
      <c r="R199" s="48"/>
      <c r="S199" s="48"/>
      <c r="T199" s="48"/>
      <c r="U199" s="48"/>
      <c r="V199" s="48"/>
      <c r="W199" s="48"/>
    </row>
    <row r="200" spans="10:23" ht="15"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</row>
    <row r="201" spans="10:23" ht="15"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</row>
    <row r="202" spans="10:23" ht="15"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</row>
    <row r="203" spans="10:23" ht="15"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</row>
    <row r="204" spans="10:23" ht="15"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</row>
    <row r="205" spans="10:23" ht="15"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</row>
    <row r="206" spans="10:23" ht="15"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</row>
    <row r="207" spans="10:23" ht="15"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</row>
    <row r="208" spans="10:23" ht="15"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</row>
    <row r="209" spans="10:23" ht="15"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</row>
    <row r="210" spans="10:23" ht="15"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</row>
    <row r="211" spans="10:23" ht="15"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</row>
    <row r="212" spans="10:23" ht="15"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</row>
    <row r="213" spans="10:23" ht="15"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</row>
    <row r="214" spans="10:23" ht="15"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</row>
    <row r="215" spans="10:23" ht="15"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</row>
  </sheetData>
  <sheetProtection/>
  <mergeCells count="39">
    <mergeCell ref="R34:R35"/>
    <mergeCell ref="Q6:Q7"/>
    <mergeCell ref="L21:M21"/>
    <mergeCell ref="I32:O32"/>
    <mergeCell ref="J22:P22"/>
    <mergeCell ref="J23:P23"/>
    <mergeCell ref="J19:N19"/>
    <mergeCell ref="I20:I23"/>
    <mergeCell ref="L20:M20"/>
    <mergeCell ref="N20:N21"/>
    <mergeCell ref="M3:M4"/>
    <mergeCell ref="W165:W168"/>
    <mergeCell ref="V167:V168"/>
    <mergeCell ref="P163:V163"/>
    <mergeCell ref="A3:G3"/>
    <mergeCell ref="A4:G4"/>
    <mergeCell ref="N3:N4"/>
    <mergeCell ref="W163:W164"/>
    <mergeCell ref="P164:V164"/>
    <mergeCell ref="T165:T166"/>
    <mergeCell ref="U165:U166"/>
    <mergeCell ref="V165:V166"/>
    <mergeCell ref="S142:S143"/>
    <mergeCell ref="T142:T143"/>
    <mergeCell ref="P122:V122"/>
    <mergeCell ref="V140:V141"/>
    <mergeCell ref="U125:U126"/>
    <mergeCell ref="V125:V126"/>
    <mergeCell ref="V127:V128"/>
    <mergeCell ref="U144:U145"/>
    <mergeCell ref="P162:V162"/>
    <mergeCell ref="P123:V123"/>
    <mergeCell ref="Q124:V124"/>
    <mergeCell ref="V142:V145"/>
    <mergeCell ref="U142:U143"/>
    <mergeCell ref="T125:T126"/>
    <mergeCell ref="O139:U139"/>
    <mergeCell ref="O140:U140"/>
    <mergeCell ref="P141:U141"/>
  </mergeCells>
  <printOptions horizontalCentered="1"/>
  <pageMargins left="0.1968503937007874" right="0.15748031496062992" top="0.3937007874015748" bottom="0.5118110236220472" header="0.1968503937007874" footer="0.1968503937007874"/>
  <pageSetup firstPageNumber="189" useFirstPageNumber="1" horizontalDpi="600" verticalDpi="600" orientation="portrait" paperSize="9" r:id="rId2"/>
  <headerFooter alignWithMargins="0">
    <oddHeader>&amp;L&amp;"Times New Roman,Normal"&amp;9Justice&amp;R&amp;"Times New Roman,Normal"&amp;9العدل</oddHeader>
    <oddFooter>&amp;C&amp;"Times New Roman,Normal"&amp;8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Hamida</dc:creator>
  <cp:keywords/>
  <dc:description/>
  <cp:lastModifiedBy>user</cp:lastModifiedBy>
  <cp:lastPrinted>2021-12-14T15:41:54Z</cp:lastPrinted>
  <dcterms:created xsi:type="dcterms:W3CDTF">2002-04-29T12:09:38Z</dcterms:created>
  <dcterms:modified xsi:type="dcterms:W3CDTF">2022-02-28T11:07:53Z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